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S:\DATA - RESEARCH\"/>
    </mc:Choice>
  </mc:AlternateContent>
  <bookViews>
    <workbookView xWindow="0" yWindow="0" windowWidth="24000" windowHeight="9135" tabRatio="416" firstSheet="1" activeTab="3"/>
  </bookViews>
  <sheets>
    <sheet name="Saint Lucie County" sheetId="1" r:id="rId1"/>
    <sheet name="MSA" sheetId="2" r:id="rId2"/>
    <sheet name="MSA Overview" sheetId="5" r:id="rId3"/>
    <sheet name="Saint Lucie County Additional" sheetId="3" r:id="rId4"/>
    <sheet name="Overview" sheetId="4" r:id="rId5"/>
  </sheets>
  <definedNames>
    <definedName name="_xlnm.Print_Area" localSheetId="3">'Saint Lucie County Additional'!$A$1:$K$35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3" l="1"/>
  <c r="J22" i="3"/>
  <c r="J35" i="3"/>
  <c r="J34" i="3"/>
  <c r="J33" i="3"/>
  <c r="J32" i="3"/>
  <c r="J30" i="3"/>
  <c r="J29" i="3"/>
  <c r="J28" i="3"/>
  <c r="J25" i="3"/>
  <c r="J24" i="3"/>
  <c r="J23" i="3"/>
  <c r="J21" i="3"/>
  <c r="J19" i="3"/>
  <c r="J18" i="3"/>
  <c r="J17" i="3"/>
  <c r="F17" i="3"/>
  <c r="J16" i="3"/>
  <c r="J15" i="3"/>
  <c r="J14" i="3"/>
  <c r="H13" i="3"/>
  <c r="G13" i="3"/>
  <c r="F13" i="3"/>
  <c r="E13" i="3"/>
  <c r="D13" i="3"/>
  <c r="C13" i="3"/>
  <c r="J12" i="3"/>
  <c r="J11" i="3"/>
  <c r="J10" i="3"/>
  <c r="H9" i="3"/>
  <c r="G9" i="3"/>
  <c r="F9" i="3"/>
  <c r="E9" i="3"/>
  <c r="D9" i="3"/>
  <c r="C9" i="3"/>
  <c r="J9" i="3"/>
  <c r="J13" i="3"/>
  <c r="J33" i="1"/>
  <c r="J19" i="1"/>
  <c r="J23" i="1"/>
  <c r="H13" i="1"/>
  <c r="G13" i="1"/>
  <c r="F13" i="1"/>
  <c r="E13" i="1"/>
  <c r="D13" i="1"/>
  <c r="C13" i="1"/>
  <c r="F9" i="1"/>
  <c r="E9" i="1"/>
  <c r="D9" i="1"/>
  <c r="C9" i="1"/>
  <c r="J30" i="1"/>
  <c r="J31" i="1"/>
  <c r="J32" i="1"/>
  <c r="J18" i="1"/>
  <c r="J14" i="1"/>
  <c r="J15" i="1"/>
  <c r="J16" i="1"/>
  <c r="J10" i="1"/>
  <c r="J11" i="1"/>
  <c r="J12" i="1"/>
  <c r="G9" i="1"/>
  <c r="H9" i="1"/>
  <c r="J13" i="1"/>
  <c r="J9" i="1"/>
  <c r="J17" i="1"/>
  <c r="J21" i="1"/>
  <c r="J22" i="1"/>
  <c r="J24" i="1"/>
  <c r="J26" i="1"/>
  <c r="J27" i="1"/>
  <c r="J28" i="1"/>
  <c r="F17" i="1"/>
</calcChain>
</file>

<file path=xl/sharedStrings.xml><?xml version="1.0" encoding="utf-8"?>
<sst xmlns="http://schemas.openxmlformats.org/spreadsheetml/2006/main" count="130" uniqueCount="68">
  <si>
    <t>Key Economic Indicators</t>
  </si>
  <si>
    <t>St. Lucie County, FL</t>
  </si>
  <si>
    <t>2016 (YTD)</t>
  </si>
  <si>
    <t>Change from 2010-2015</t>
  </si>
  <si>
    <t>Notes</t>
  </si>
  <si>
    <t>Development</t>
  </si>
  <si>
    <r>
      <t>Building Permits (TOTAL)</t>
    </r>
    <r>
      <rPr>
        <b/>
        <vertAlign val="superscript"/>
        <sz val="11"/>
        <color theme="1"/>
        <rFont val="Calibri"/>
        <family val="2"/>
        <scheme val="minor"/>
      </rPr>
      <t>1</t>
    </r>
  </si>
  <si>
    <t xml:space="preserve">          Unincorporated County</t>
  </si>
  <si>
    <t xml:space="preserve">          Port Saint Lucie</t>
  </si>
  <si>
    <t xml:space="preserve">          Fort Pierce</t>
  </si>
  <si>
    <r>
      <t>Commercial COs (TOTAL)</t>
    </r>
    <r>
      <rPr>
        <b/>
        <vertAlign val="superscript"/>
        <sz val="11"/>
        <color theme="1"/>
        <rFont val="Calibri"/>
        <family val="2"/>
        <scheme val="minor"/>
      </rPr>
      <t>1</t>
    </r>
  </si>
  <si>
    <r>
      <rPr>
        <b/>
        <sz val="11"/>
        <color theme="1"/>
        <rFont val="Calibri"/>
        <family val="2"/>
        <scheme val="minor"/>
      </rPr>
      <t>Home Sales</t>
    </r>
    <r>
      <rPr>
        <b/>
        <vertAlign val="superscript"/>
        <sz val="11"/>
        <color theme="1"/>
        <rFont val="Calibri"/>
        <family val="2"/>
        <scheme val="minor"/>
      </rPr>
      <t>2</t>
    </r>
  </si>
  <si>
    <r>
      <t>Median Home Sales Price (County-wide)</t>
    </r>
    <r>
      <rPr>
        <b/>
        <vertAlign val="superscript"/>
        <sz val="11"/>
        <color theme="1"/>
        <rFont val="Calibri"/>
        <family val="2"/>
        <scheme val="minor"/>
      </rPr>
      <t>2</t>
    </r>
  </si>
  <si>
    <r>
      <t>Median Home Sales Price (State-wide)</t>
    </r>
    <r>
      <rPr>
        <b/>
        <vertAlign val="superscript"/>
        <sz val="11"/>
        <color theme="1"/>
        <rFont val="Calibri"/>
        <family val="2"/>
        <scheme val="minor"/>
      </rPr>
      <t>2</t>
    </r>
  </si>
  <si>
    <t>Employment/Income</t>
  </si>
  <si>
    <r>
      <t>Median Household Income</t>
    </r>
    <r>
      <rPr>
        <b/>
        <vertAlign val="superscript"/>
        <sz val="11"/>
        <color theme="1"/>
        <rFont val="Calibri"/>
        <family val="2"/>
        <scheme val="minor"/>
      </rPr>
      <t>3</t>
    </r>
  </si>
  <si>
    <t>N/A</t>
  </si>
  <si>
    <t>&lt;-- (2010-2014)</t>
  </si>
  <si>
    <r>
      <t>Unemployment Rate (County-wide)</t>
    </r>
    <r>
      <rPr>
        <b/>
        <vertAlign val="superscript"/>
        <sz val="11"/>
        <color theme="1"/>
        <rFont val="Calibri"/>
        <family val="2"/>
        <scheme val="minor"/>
      </rPr>
      <t>4</t>
    </r>
  </si>
  <si>
    <r>
      <t>Unemployment Rate (State-wide)</t>
    </r>
    <r>
      <rPr>
        <b/>
        <vertAlign val="superscript"/>
        <sz val="11"/>
        <color theme="1"/>
        <rFont val="Calibri"/>
        <family val="2"/>
        <scheme val="minor"/>
      </rPr>
      <t>4</t>
    </r>
  </si>
  <si>
    <r>
      <t>Average Earnings per Worker (nonfarm)</t>
    </r>
    <r>
      <rPr>
        <b/>
        <vertAlign val="superscript"/>
        <sz val="11"/>
        <color theme="1"/>
        <rFont val="Calibri"/>
        <family val="2"/>
        <scheme val="minor"/>
      </rPr>
      <t>5</t>
    </r>
  </si>
  <si>
    <t>Taxes/Revenue</t>
  </si>
  <si>
    <r>
      <t>Assessed Value of Property (All types)</t>
    </r>
    <r>
      <rPr>
        <b/>
        <vertAlign val="superscript"/>
        <sz val="11"/>
        <color theme="1"/>
        <rFont val="Calibri"/>
        <family val="2"/>
        <scheme val="minor"/>
      </rPr>
      <t>6</t>
    </r>
  </si>
  <si>
    <r>
      <t>Taxable Sales</t>
    </r>
    <r>
      <rPr>
        <b/>
        <vertAlign val="superscript"/>
        <sz val="11"/>
        <color theme="1"/>
        <rFont val="Calibri"/>
        <family val="2"/>
        <scheme val="minor"/>
      </rPr>
      <t>7</t>
    </r>
  </si>
  <si>
    <t>$295,546,057 (Jan 2016)</t>
  </si>
  <si>
    <r>
      <t>Tourism (development tax)</t>
    </r>
    <r>
      <rPr>
        <b/>
        <vertAlign val="superscript"/>
        <sz val="11"/>
        <color theme="1"/>
        <rFont val="Calibri"/>
        <family val="2"/>
        <scheme val="minor"/>
      </rPr>
      <t>8</t>
    </r>
  </si>
  <si>
    <t>Population</t>
  </si>
  <si>
    <r>
      <t>St. Lucie County (TOTAL)</t>
    </r>
    <r>
      <rPr>
        <b/>
        <vertAlign val="superscript"/>
        <sz val="11"/>
        <color theme="1"/>
        <rFont val="Calibri"/>
        <family val="2"/>
        <scheme val="minor"/>
      </rPr>
      <t>9</t>
    </r>
  </si>
  <si>
    <r>
      <t xml:space="preserve">          Port Saint Lucie</t>
    </r>
    <r>
      <rPr>
        <b/>
        <vertAlign val="superscript"/>
        <sz val="11"/>
        <color theme="1"/>
        <rFont val="Calibri"/>
        <family val="2"/>
        <scheme val="minor"/>
      </rPr>
      <t>9</t>
    </r>
  </si>
  <si>
    <r>
      <t xml:space="preserve">          Fort Pierce</t>
    </r>
    <r>
      <rPr>
        <b/>
        <vertAlign val="superscript"/>
        <sz val="11"/>
        <color theme="1"/>
        <rFont val="Calibri"/>
        <family val="2"/>
        <scheme val="minor"/>
      </rPr>
      <t>9</t>
    </r>
  </si>
  <si>
    <r>
      <t>Median age in years (County-wide)</t>
    </r>
    <r>
      <rPr>
        <b/>
        <vertAlign val="superscript"/>
        <sz val="11"/>
        <color theme="1"/>
        <rFont val="Calibri"/>
        <family val="2"/>
        <scheme val="minor"/>
      </rPr>
      <t>9</t>
    </r>
  </si>
  <si>
    <t>Key Economic Indicator Comparison</t>
  </si>
  <si>
    <t>2016 (Projected)</t>
  </si>
  <si>
    <t>2017 (Projected)</t>
  </si>
  <si>
    <r>
      <t>Gross Metropolitan Product (in Billions)</t>
    </r>
    <r>
      <rPr>
        <b/>
        <vertAlign val="superscript"/>
        <sz val="9"/>
        <color theme="3"/>
        <rFont val="Calibri"/>
        <family val="2"/>
        <scheme val="minor"/>
      </rPr>
      <t>1</t>
    </r>
  </si>
  <si>
    <t>Port Saint Lucie MSA (Rank 171)</t>
  </si>
  <si>
    <r>
      <t>Real Average Annual Growth in Billions (2015-2021)</t>
    </r>
    <r>
      <rPr>
        <b/>
        <vertAlign val="superscript"/>
        <sz val="9"/>
        <color theme="3"/>
        <rFont val="Calibri"/>
        <family val="2"/>
        <scheme val="minor"/>
      </rPr>
      <t>1</t>
    </r>
  </si>
  <si>
    <t>Cape Coral-Fort Myers MSA (Rank 4)</t>
  </si>
  <si>
    <t>Port Saint Lucie MSA (Rank 42)</t>
  </si>
  <si>
    <r>
      <t>Real GMP Growth Rate (% Annual Change)</t>
    </r>
    <r>
      <rPr>
        <b/>
        <vertAlign val="superscript"/>
        <sz val="9"/>
        <color theme="3"/>
        <rFont val="Calibri"/>
        <family val="2"/>
        <scheme val="minor"/>
      </rPr>
      <t>1</t>
    </r>
  </si>
  <si>
    <t>Port Saint Lucie MSA (Rank 28)</t>
  </si>
  <si>
    <r>
      <t>Employment Growth Rate (% Annual Change)</t>
    </r>
    <r>
      <rPr>
        <b/>
        <vertAlign val="superscript"/>
        <sz val="9"/>
        <color theme="3"/>
        <rFont val="Calibri"/>
        <family val="2"/>
        <scheme val="minor"/>
      </rPr>
      <t>1</t>
    </r>
  </si>
  <si>
    <r>
      <t>Wages</t>
    </r>
    <r>
      <rPr>
        <b/>
        <vertAlign val="superscript"/>
        <sz val="9"/>
        <color theme="3"/>
        <rFont val="Calibri"/>
        <family val="2"/>
        <scheme val="minor"/>
      </rPr>
      <t>1</t>
    </r>
  </si>
  <si>
    <t>Cape Coral-Fort Myers MSA</t>
  </si>
  <si>
    <t>Port Saint Lucie MSA</t>
  </si>
  <si>
    <r>
      <t>Population</t>
    </r>
    <r>
      <rPr>
        <b/>
        <vertAlign val="superscript"/>
        <sz val="9"/>
        <color theme="3"/>
        <rFont val="Calibri"/>
        <family val="2"/>
        <scheme val="minor"/>
      </rPr>
      <t>2</t>
    </r>
  </si>
  <si>
    <r>
      <t>Median Family Income</t>
    </r>
    <r>
      <rPr>
        <b/>
        <vertAlign val="superscript"/>
        <sz val="9"/>
        <color theme="3"/>
        <rFont val="Calibri"/>
        <family val="2"/>
        <scheme val="minor"/>
      </rPr>
      <t>3</t>
    </r>
  </si>
  <si>
    <t>Florida MSA Average</t>
  </si>
  <si>
    <t>U.S. MSA Average</t>
  </si>
  <si>
    <t>$63,552*</t>
  </si>
  <si>
    <t>San Rafael, California (Highest Income)</t>
  </si>
  <si>
    <r>
      <t>Median Household Income (County-wide)</t>
    </r>
    <r>
      <rPr>
        <b/>
        <vertAlign val="superscript"/>
        <sz val="11"/>
        <color theme="1"/>
        <rFont val="Calibri"/>
        <family val="2"/>
        <scheme val="minor"/>
      </rPr>
      <t>3</t>
    </r>
  </si>
  <si>
    <r>
      <t>Median Household Income (State-wide)</t>
    </r>
    <r>
      <rPr>
        <b/>
        <vertAlign val="superscript"/>
        <sz val="11"/>
        <color theme="1"/>
        <rFont val="Calibri"/>
        <family val="2"/>
        <scheme val="minor"/>
      </rPr>
      <t>3</t>
    </r>
  </si>
  <si>
    <r>
      <t>Average Earnings per Worker (nonfarm) (County-wide)</t>
    </r>
    <r>
      <rPr>
        <b/>
        <vertAlign val="superscript"/>
        <sz val="11"/>
        <color theme="1"/>
        <rFont val="Calibri"/>
        <family val="2"/>
        <scheme val="minor"/>
      </rPr>
      <t>5</t>
    </r>
  </si>
  <si>
    <r>
      <t>Average Earnings per Worker (nonfarm) (State-wide)</t>
    </r>
    <r>
      <rPr>
        <b/>
        <vertAlign val="superscript"/>
        <sz val="11"/>
        <color theme="1"/>
        <rFont val="Calibri"/>
        <family val="2"/>
        <scheme val="minor"/>
      </rPr>
      <t>5</t>
    </r>
  </si>
  <si>
    <t>Click to see Overview and Sources</t>
  </si>
  <si>
    <t xml:space="preserve">Cape Coral-Fort Myers MSA (Rank 96) </t>
  </si>
  <si>
    <t>Miami-Fort Lauderdale-West Palm MSA (Rank 11)</t>
  </si>
  <si>
    <t>Miami-Fort Lauderdale-West Palm MSA (Rank 85)</t>
  </si>
  <si>
    <t>Cape Coral-Fort Myers MSA (Rank 8)</t>
  </si>
  <si>
    <t>Miami-Fort Lauderdale-West Palm MSA (Rank 86)</t>
  </si>
  <si>
    <t>Miami-Fort Lauderdale-West Palm MSA</t>
  </si>
  <si>
    <t xml:space="preserve">Overview:
A comparison between Port Saint Lucie MSA, Miami-Fort Lauderdale-West Palm MSA and Cape Coral-Fort Myers MSA was done in order to compare the #1 MSA in Florida, in terms of average annual growth to Port Saint Lucie and neighboring West Palm Beach. 
Definitions:
Gross Metropolitan Product- GMP represents the value of all goods and services produced within the MSA for the year
Real Average Annual Growth- calculated by dividing the growth in the later period by the growth of the earlier period. The quotient is then raised to 1/(t-0), where t is the number of periods between the earlier and later period. One is subtracted from the product. The answer is then multiplied by 100.
Real GMP Growth Rate- 
Wages- the average salary of a worker in the MSA
Median Family Income- This is the estimated Median Family Income as determined by FFIEC for each MSA/MD in the United States. 
* - Enid, OK was added as an MSA in 2016
Sources:
1- U.S. Metro Economies GMP and Employment Report
2- http://factfinder.census.gov/faces/tableservices/jsf/pages/productview.xhtml?src=bkmk
3- http://www.ffiec.gov/census/default.aspx
</t>
  </si>
  <si>
    <t>Cape Coral-Fort Myers MSA &amp; Miami-Fort Lauderdale- West Palm MSA, FL</t>
  </si>
  <si>
    <t>Click for the Overview and Sources</t>
  </si>
  <si>
    <r>
      <rPr>
        <b/>
        <sz val="11"/>
        <color theme="1"/>
        <rFont val="Calibri"/>
        <family val="2"/>
        <scheme val="minor"/>
      </rPr>
      <t>Overview:</t>
    </r>
    <r>
      <rPr>
        <sz val="11"/>
        <color theme="1"/>
        <rFont val="Calibri"/>
        <family val="2"/>
        <scheme val="minor"/>
      </rPr>
      <t xml:space="preserve">
St. Lucie County throughout the years has overcome many hurdles. During the recession, the unemployment rate rose to almost 14% in 2010. Currently, the unemployment rate is at 5.1%; on par with the national average, returning to its pre-recession peak. Florida has been ranked the 4th best state overall by the Tax Foundation for its favorable tax climate. Tourism in St. Lucie County is at the highest it’s been, with tourism taxes collected at a record 3.4 million dollars in 2015, a 67% increase from 2010. These developmental increases are instrumental key economic indicators because in addition to an increase of Permits Issued and Home Sales, these factors translate into growth within an economy. Value of Property as well as Taxable Sales have seen a sizable increase, creating larger revenues for the County to redistribute to Schools and other public entities. Port St. Lucie ranks 28th for Employment Growth Rates (5.0%) as well as 42nd for Real Average Annual Growth (3.1%) among over 375 U.S. Metro Area Economies by IHS Global Insight.
</t>
    </r>
    <r>
      <rPr>
        <b/>
        <sz val="11"/>
        <color theme="1"/>
        <rFont val="Calibri"/>
        <family val="2"/>
        <scheme val="minor"/>
      </rPr>
      <t>Definitions:</t>
    </r>
    <r>
      <rPr>
        <sz val="11"/>
        <color theme="1"/>
        <rFont val="Calibri"/>
        <family val="2"/>
        <scheme val="minor"/>
      </rPr>
      <t xml:space="preserve">
</t>
    </r>
    <r>
      <rPr>
        <i/>
        <sz val="11"/>
        <color theme="1"/>
        <rFont val="Calibri"/>
        <family val="2"/>
        <scheme val="minor"/>
      </rPr>
      <t>Commercial Certificate of Occupancy (COs)-</t>
    </r>
    <r>
      <rPr>
        <sz val="11"/>
        <color theme="1"/>
        <rFont val="Calibri"/>
        <family val="2"/>
        <scheme val="minor"/>
      </rPr>
      <t xml:space="preserve"> document certifying a new building is compliant with building codes
</t>
    </r>
    <r>
      <rPr>
        <i/>
        <sz val="11"/>
        <color theme="1"/>
        <rFont val="Calibri"/>
        <family val="2"/>
        <scheme val="minor"/>
      </rPr>
      <t>Home Sales</t>
    </r>
    <r>
      <rPr>
        <sz val="11"/>
        <color theme="1"/>
        <rFont val="Calibri"/>
        <family val="2"/>
        <scheme val="minor"/>
      </rPr>
      <t xml:space="preserve">- number of houses sold within the calendar year
</t>
    </r>
    <r>
      <rPr>
        <i/>
        <sz val="11"/>
        <color theme="1"/>
        <rFont val="Calibri"/>
        <family val="2"/>
        <scheme val="minor"/>
      </rPr>
      <t>Median Home Sales Price</t>
    </r>
    <r>
      <rPr>
        <sz val="11"/>
        <color theme="1"/>
        <rFont val="Calibri"/>
        <family val="2"/>
        <scheme val="minor"/>
      </rPr>
      <t xml:space="preserve">- 50% of sales were above and 50% of sales were below. Median Sales Price is not sensitive to high sale prices for small numbers of homes that may not be characteristic of the market area
</t>
    </r>
    <r>
      <rPr>
        <i/>
        <sz val="11"/>
        <color theme="1"/>
        <rFont val="Calibri"/>
        <family val="2"/>
        <scheme val="minor"/>
      </rPr>
      <t>Median Household Income</t>
    </r>
    <r>
      <rPr>
        <sz val="11"/>
        <color theme="1"/>
        <rFont val="Calibri"/>
        <family val="2"/>
        <scheme val="minor"/>
      </rPr>
      <t xml:space="preserve">- 50% of households have an income above this value and 50% of households have an income below this value
</t>
    </r>
    <r>
      <rPr>
        <i/>
        <sz val="11"/>
        <color theme="1"/>
        <rFont val="Calibri"/>
        <family val="2"/>
        <scheme val="minor"/>
      </rPr>
      <t>Unemployment Rate</t>
    </r>
    <r>
      <rPr>
        <sz val="11"/>
        <color theme="1"/>
        <rFont val="Calibri"/>
        <family val="2"/>
        <scheme val="minor"/>
      </rPr>
      <t xml:space="preserve">- unemployment rate is calculated by dividing the number of unemployed individuals by the individuals in the labor force currently. Those who have stopped looking for employment after 4 weeks are not included in the calculation
</t>
    </r>
    <r>
      <rPr>
        <i/>
        <sz val="11"/>
        <color theme="1"/>
        <rFont val="Calibri"/>
        <family val="2"/>
        <scheme val="minor"/>
      </rPr>
      <t>Average Earnings per Worker</t>
    </r>
    <r>
      <rPr>
        <sz val="11"/>
        <color theme="1"/>
        <rFont val="Calibri"/>
        <family val="2"/>
        <scheme val="minor"/>
      </rPr>
      <t xml:space="preserve">- total wages earned by workforce divided by the number of individuals in the workforce. Farming industry individuals are not included in this computation 
</t>
    </r>
    <r>
      <rPr>
        <i/>
        <sz val="11"/>
        <color theme="1"/>
        <rFont val="Calibri"/>
        <family val="2"/>
        <scheme val="minor"/>
      </rPr>
      <t>Assessed Value of Property-</t>
    </r>
    <r>
      <rPr>
        <sz val="11"/>
        <color theme="1"/>
        <rFont val="Calibri"/>
        <family val="2"/>
        <scheme val="minor"/>
      </rPr>
      <t xml:space="preserve"> Value of property as assessed by the municipality, it is based on comparable home sales and inspections
</t>
    </r>
    <r>
      <rPr>
        <i/>
        <sz val="11"/>
        <color theme="1"/>
        <rFont val="Calibri"/>
        <family val="2"/>
        <scheme val="minor"/>
      </rPr>
      <t>Taxable Sales</t>
    </r>
    <r>
      <rPr>
        <sz val="11"/>
        <color theme="1"/>
        <rFont val="Calibri"/>
        <family val="2"/>
        <scheme val="minor"/>
      </rPr>
      <t xml:space="preserve">- total sales of taxable goods for the calendar year
</t>
    </r>
    <r>
      <rPr>
        <i/>
        <sz val="11"/>
        <color theme="1"/>
        <rFont val="Calibri"/>
        <family val="2"/>
        <scheme val="minor"/>
      </rPr>
      <t>Tourism Tax (Tourist Development Tax)</t>
    </r>
    <r>
      <rPr>
        <sz val="11"/>
        <color theme="1"/>
        <rFont val="Calibri"/>
        <family val="2"/>
        <scheme val="minor"/>
      </rPr>
      <t xml:space="preserve">- Florida’s current tourism tax is a 5% charge on accommodations for a term of six months or less
</t>
    </r>
    <r>
      <rPr>
        <b/>
        <sz val="11"/>
        <color theme="1"/>
        <rFont val="Calibri"/>
        <family val="2"/>
        <scheme val="minor"/>
      </rPr>
      <t>Sources:</t>
    </r>
    <r>
      <rPr>
        <sz val="11"/>
        <color theme="1"/>
        <rFont val="Calibri"/>
        <family val="2"/>
        <scheme val="minor"/>
      </rPr>
      <t xml:space="preserve">
1- County Commissioners and Cities of Port St. Lucie and Fort Pierce
2- Realtors Association of the Palm Beaches
3- https://www.bebr.ufl.edu/data/207/county/12111-county-st-lucie
4- https://www.bebr.ufl.edu/data/3722/county/12111-county-st-lucie
5- https://www.bebr.ufl.edu/data/240/county/12111-county-st-lucie
6- http://dor.myflorida.com/dor/property/resources/pdf/cp/66stlucie2015.pdf
7- https://www.bebr.ufl.edu/data/342/county/12111-county-st-lucie
8- http://www.stlucieco.gov/home/showdocument?id=2192
9- American Fact Finder</t>
    </r>
  </si>
  <si>
    <t>(October 2016)</t>
  </si>
  <si>
    <r>
      <rPr>
        <b/>
        <sz val="11"/>
        <color theme="1"/>
        <rFont val="Calibri"/>
        <family val="2"/>
        <scheme val="minor"/>
      </rPr>
      <t>Overview:</t>
    </r>
    <r>
      <rPr>
        <sz val="11"/>
        <color theme="1"/>
        <rFont val="Calibri"/>
        <family val="2"/>
        <scheme val="minor"/>
      </rPr>
      <t xml:space="preserve">
St. Lucie County throughout the years has overcome many hurdles. During the recession, the unemployment rate rose to almost 14% in 2010. Currently, the unemployment rate is at 6.0%; on par with the national average, returning to its pre-recession peak. Florida has been ranked the 4th best state overall by the Tax Foundation for its favorable tax climate. Tourism in St. Lucie County is at the highest it’s been, with tourism taxes collected at a record 3.4 million dollars in 2015, a 67% increase from 2010. These developmental increases are instrumental key economic indicators because in addition to an increase of Permits Issued and Home Sales, these factors translate into growth within an economy. Value of Property as well as Taxable Sales have seen a sizable increase, creating larger revenues for the County to redistribute to Schools and other public entities. Port St. Lucie ranks 28th for Employment Growth Rates (5.0%) as well as 42nd for Real Average Annual Growth (3.1%) among over 375 U.S. Metro Area Economies by IHS Global Insight.
</t>
    </r>
    <r>
      <rPr>
        <b/>
        <sz val="11"/>
        <color theme="1"/>
        <rFont val="Calibri"/>
        <family val="2"/>
        <scheme val="minor"/>
      </rPr>
      <t>Definitions:</t>
    </r>
    <r>
      <rPr>
        <sz val="11"/>
        <color theme="1"/>
        <rFont val="Calibri"/>
        <family val="2"/>
        <scheme val="minor"/>
      </rPr>
      <t xml:space="preserve">
</t>
    </r>
    <r>
      <rPr>
        <i/>
        <sz val="11"/>
        <color theme="1"/>
        <rFont val="Calibri"/>
        <family val="2"/>
        <scheme val="minor"/>
      </rPr>
      <t>Commercial Certificate of Occupancy (COs)-</t>
    </r>
    <r>
      <rPr>
        <sz val="11"/>
        <color theme="1"/>
        <rFont val="Calibri"/>
        <family val="2"/>
        <scheme val="minor"/>
      </rPr>
      <t xml:space="preserve"> document certifying a new building is compliant with building codes
</t>
    </r>
    <r>
      <rPr>
        <i/>
        <sz val="11"/>
        <color theme="1"/>
        <rFont val="Calibri"/>
        <family val="2"/>
        <scheme val="minor"/>
      </rPr>
      <t>Home Sales</t>
    </r>
    <r>
      <rPr>
        <sz val="11"/>
        <color theme="1"/>
        <rFont val="Calibri"/>
        <family val="2"/>
        <scheme val="minor"/>
      </rPr>
      <t xml:space="preserve">- number of houses sold within the calendar year
</t>
    </r>
    <r>
      <rPr>
        <i/>
        <sz val="11"/>
        <color theme="1"/>
        <rFont val="Calibri"/>
        <family val="2"/>
        <scheme val="minor"/>
      </rPr>
      <t>Median Home Sales Price</t>
    </r>
    <r>
      <rPr>
        <sz val="11"/>
        <color theme="1"/>
        <rFont val="Calibri"/>
        <family val="2"/>
        <scheme val="minor"/>
      </rPr>
      <t xml:space="preserve">- 50% of sales were above and 50% of sales were below. Median Sales Price is not sensitive to high sale prices for small numbers of homes that may not be characteristic of the market area
</t>
    </r>
    <r>
      <rPr>
        <i/>
        <sz val="11"/>
        <color theme="1"/>
        <rFont val="Calibri"/>
        <family val="2"/>
        <scheme val="minor"/>
      </rPr>
      <t>Median Household Income</t>
    </r>
    <r>
      <rPr>
        <sz val="11"/>
        <color theme="1"/>
        <rFont val="Calibri"/>
        <family val="2"/>
        <scheme val="minor"/>
      </rPr>
      <t xml:space="preserve">- 50% of households have an income above this value and 50% of households have an income below this value
</t>
    </r>
    <r>
      <rPr>
        <i/>
        <sz val="11"/>
        <color theme="1"/>
        <rFont val="Calibri"/>
        <family val="2"/>
        <scheme val="minor"/>
      </rPr>
      <t>Unemployment Rate</t>
    </r>
    <r>
      <rPr>
        <sz val="11"/>
        <color theme="1"/>
        <rFont val="Calibri"/>
        <family val="2"/>
        <scheme val="minor"/>
      </rPr>
      <t xml:space="preserve">- unemployment rate is calculated by dividing the number of unemployed individuals by the individuals in the labor force currently. Those who have stopped looking for employment after 4 weeks are not included in the calculation
</t>
    </r>
    <r>
      <rPr>
        <i/>
        <sz val="11"/>
        <color theme="1"/>
        <rFont val="Calibri"/>
        <family val="2"/>
        <scheme val="minor"/>
      </rPr>
      <t>Average Earnings per Worker</t>
    </r>
    <r>
      <rPr>
        <sz val="11"/>
        <color theme="1"/>
        <rFont val="Calibri"/>
        <family val="2"/>
        <scheme val="minor"/>
      </rPr>
      <t xml:space="preserve">- total wages earned by workforce divided by the number of individuals in the workforce. Farming industry individuals are not included in this computation 
</t>
    </r>
    <r>
      <rPr>
        <i/>
        <sz val="11"/>
        <color theme="1"/>
        <rFont val="Calibri"/>
        <family val="2"/>
        <scheme val="minor"/>
      </rPr>
      <t>Assessed Value of Property-</t>
    </r>
    <r>
      <rPr>
        <sz val="11"/>
        <color theme="1"/>
        <rFont val="Calibri"/>
        <family val="2"/>
        <scheme val="minor"/>
      </rPr>
      <t xml:space="preserve"> Value of property as assessed by the municipality, it is based on comparable home sales and inspections
</t>
    </r>
    <r>
      <rPr>
        <i/>
        <sz val="11"/>
        <color theme="1"/>
        <rFont val="Calibri"/>
        <family val="2"/>
        <scheme val="minor"/>
      </rPr>
      <t>Taxable Sales</t>
    </r>
    <r>
      <rPr>
        <sz val="11"/>
        <color theme="1"/>
        <rFont val="Calibri"/>
        <family val="2"/>
        <scheme val="minor"/>
      </rPr>
      <t xml:space="preserve">- total sales of taxable goods for the calendar year
</t>
    </r>
    <r>
      <rPr>
        <i/>
        <sz val="11"/>
        <color theme="1"/>
        <rFont val="Calibri"/>
        <family val="2"/>
        <scheme val="minor"/>
      </rPr>
      <t>Tourism Tax (Tourist Development Tax)</t>
    </r>
    <r>
      <rPr>
        <sz val="11"/>
        <color theme="1"/>
        <rFont val="Calibri"/>
        <family val="2"/>
        <scheme val="minor"/>
      </rPr>
      <t xml:space="preserve">- Florida’s current tourism tax is a 5% charge on accommodations for a term of six months or less
</t>
    </r>
    <r>
      <rPr>
        <b/>
        <sz val="11"/>
        <color theme="1"/>
        <rFont val="Calibri"/>
        <family val="2"/>
        <scheme val="minor"/>
      </rPr>
      <t>Sources:</t>
    </r>
    <r>
      <rPr>
        <sz val="11"/>
        <color theme="1"/>
        <rFont val="Calibri"/>
        <family val="2"/>
        <scheme val="minor"/>
      </rPr>
      <t xml:space="preserve">
1- County Commissioners and Cities of Port St. Lucie and Fort Pierce
2- Realtors Association of the Palm Beaches
3- https://www.bebr.ufl.edu/data/207/county/12111-county-st-lucie
4- https://www.bebr.ufl.edu/data/3722/county/12111-county-st-lucie
5- https://www.bebr.ufl.edu/data/240/county/12111-county-st-lucie
6- http://dor.myflorida.com/dor/property/resources/pdf/cp/66stlucie2015.pdf
7- https://www.bebr.ufl.edu/data/342/county/12111-county-st-lucie
8- http://www.stlucieco.gov/home/showdocument?id=2192
9- American Fact Finder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</si>
</sst>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0.0"/>
    <numFmt numFmtId="168" formatCode="&quot;$&quot;#,##0.0"/>
  </numFmts>
  <fonts count="14"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u/>
      <sz val="11"/>
      <color theme="1"/>
      <name val="Calibri"/>
      <family val="2"/>
      <scheme val="minor"/>
    </font>
    <font>
      <sz val="10"/>
      <name val="Arial"/>
      <family val="2"/>
    </font>
    <font>
      <b/>
      <vertAlign val="superscript"/>
      <sz val="11"/>
      <color theme="1"/>
      <name val="Calibri"/>
      <family val="2"/>
      <scheme val="minor"/>
    </font>
    <font>
      <b/>
      <sz val="15"/>
      <color theme="3"/>
      <name val="Calibri"/>
      <family val="2"/>
      <scheme val="minor"/>
    </font>
    <font>
      <i/>
      <sz val="11"/>
      <color theme="1"/>
      <name val="Calibri"/>
      <family val="2"/>
      <scheme val="minor"/>
    </font>
    <font>
      <sz val="10"/>
      <color theme="1"/>
      <name val="Calibri"/>
      <family val="2"/>
      <scheme val="minor"/>
    </font>
    <font>
      <b/>
      <sz val="9"/>
      <color theme="3"/>
      <name val="Calibri"/>
      <family val="2"/>
      <scheme val="minor"/>
    </font>
    <font>
      <b/>
      <vertAlign val="superscript"/>
      <sz val="9"/>
      <color theme="3"/>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theme="4" tint="0.79998168889431442"/>
        <bgColor indexed="65"/>
      </patternFill>
    </fill>
  </fills>
  <borders count="4">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theme="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6" fillId="0" borderId="0"/>
    <xf numFmtId="43"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8" fillId="0" borderId="3" applyNumberFormat="0" applyFill="0" applyAlignment="0" applyProtection="0"/>
    <xf numFmtId="0" fontId="13" fillId="0" borderId="0" applyNumberFormat="0" applyFill="0" applyBorder="0" applyAlignment="0" applyProtection="0"/>
  </cellStyleXfs>
  <cellXfs count="77">
    <xf numFmtId="0" fontId="0" fillId="0" borderId="0" xfId="0"/>
    <xf numFmtId="0" fontId="4" fillId="0" borderId="0" xfId="0" applyFont="1"/>
    <xf numFmtId="0" fontId="5" fillId="0" borderId="0" xfId="0" applyFont="1"/>
    <xf numFmtId="0" fontId="0" fillId="0" borderId="0" xfId="0" applyFont="1"/>
    <xf numFmtId="10" fontId="0" fillId="0" borderId="0" xfId="0" applyNumberFormat="1"/>
    <xf numFmtId="43" fontId="0" fillId="0" borderId="0" xfId="1" applyFont="1"/>
    <xf numFmtId="164" fontId="0" fillId="0" borderId="0" xfId="1" applyNumberFormat="1" applyFont="1"/>
    <xf numFmtId="165" fontId="0" fillId="0" borderId="0" xfId="0" applyNumberFormat="1" applyFont="1" applyFill="1"/>
    <xf numFmtId="165" fontId="0" fillId="0" borderId="0" xfId="0" applyNumberFormat="1" applyFill="1"/>
    <xf numFmtId="165" fontId="0" fillId="0" borderId="0" xfId="0" applyNumberFormat="1"/>
    <xf numFmtId="165" fontId="0" fillId="0" borderId="0" xfId="1" applyNumberFormat="1" applyFont="1"/>
    <xf numFmtId="166" fontId="0" fillId="0" borderId="0" xfId="3" applyNumberFormat="1" applyFont="1"/>
    <xf numFmtId="0" fontId="2" fillId="0" borderId="1" xfId="4"/>
    <xf numFmtId="0" fontId="0" fillId="0" borderId="0" xfId="0" applyAlignment="1"/>
    <xf numFmtId="0" fontId="0" fillId="0" borderId="0" xfId="0" applyFont="1" applyFill="1" applyAlignment="1">
      <alignment horizontal="center"/>
    </xf>
    <xf numFmtId="0" fontId="7" fillId="0" borderId="0" xfId="0" applyFont="1"/>
    <xf numFmtId="0" fontId="0" fillId="0" borderId="0" xfId="0" applyFont="1" applyFill="1" applyAlignment="1"/>
    <xf numFmtId="164" fontId="0" fillId="0" borderId="0" xfId="1" applyNumberFormat="1" applyFont="1" applyFill="1"/>
    <xf numFmtId="0" fontId="0" fillId="0" borderId="0" xfId="0" applyFill="1"/>
    <xf numFmtId="0" fontId="0" fillId="0" borderId="0" xfId="0" applyFill="1" applyAlignment="1"/>
    <xf numFmtId="165" fontId="0" fillId="0" borderId="0" xfId="1" applyNumberFormat="1" applyFont="1" applyFill="1" applyAlignment="1">
      <alignment horizontal="right"/>
    </xf>
    <xf numFmtId="165" fontId="0" fillId="0" borderId="0" xfId="1" applyNumberFormat="1" applyFont="1" applyAlignment="1">
      <alignment horizontal="right"/>
    </xf>
    <xf numFmtId="0" fontId="4" fillId="0" borderId="0" xfId="0" applyFont="1" applyFill="1"/>
    <xf numFmtId="0" fontId="0" fillId="0" borderId="0" xfId="0" applyAlignment="1">
      <alignment vertical="top" wrapText="1"/>
    </xf>
    <xf numFmtId="165" fontId="0" fillId="0" borderId="0" xfId="1" applyNumberFormat="1" applyFont="1" applyFill="1"/>
    <xf numFmtId="165" fontId="0" fillId="0" borderId="0" xfId="2" applyNumberFormat="1" applyFont="1" applyFill="1"/>
    <xf numFmtId="167" fontId="0" fillId="0" borderId="0" xfId="0" applyNumberFormat="1" applyFill="1" applyAlignment="1">
      <alignment horizontal="right"/>
    </xf>
    <xf numFmtId="167" fontId="0" fillId="0" borderId="0" xfId="0" applyNumberFormat="1" applyFill="1"/>
    <xf numFmtId="165" fontId="0" fillId="0" borderId="0" xfId="0" applyNumberFormat="1" applyFont="1"/>
    <xf numFmtId="165" fontId="0" fillId="0" borderId="0" xfId="2" applyNumberFormat="1" applyFont="1"/>
    <xf numFmtId="164" fontId="0" fillId="0" borderId="0" xfId="1" applyNumberFormat="1" applyFont="1" applyFill="1" applyAlignment="1">
      <alignment horizontal="right"/>
    </xf>
    <xf numFmtId="0" fontId="4" fillId="0" borderId="0" xfId="0" applyFont="1" applyAlignment="1">
      <alignment vertical="top"/>
    </xf>
    <xf numFmtId="165" fontId="0" fillId="0" borderId="0" xfId="0" applyNumberFormat="1" applyFont="1" applyFill="1" applyAlignment="1">
      <alignment vertical="top"/>
    </xf>
    <xf numFmtId="165" fontId="0" fillId="0" borderId="0" xfId="0" applyNumberFormat="1" applyFill="1" applyAlignment="1">
      <alignment vertical="top"/>
    </xf>
    <xf numFmtId="165" fontId="0" fillId="0" borderId="0" xfId="0" applyNumberFormat="1" applyFill="1" applyAlignment="1">
      <alignment horizontal="right" vertical="top" wrapText="1"/>
    </xf>
    <xf numFmtId="10" fontId="0" fillId="0" borderId="0" xfId="0" applyNumberFormat="1" applyAlignment="1">
      <alignment vertical="top"/>
    </xf>
    <xf numFmtId="0" fontId="0" fillId="0" borderId="0" xfId="0" applyAlignment="1">
      <alignment vertical="top"/>
    </xf>
    <xf numFmtId="0" fontId="2" fillId="0" borderId="1" xfId="4" applyAlignment="1">
      <alignment wrapText="1"/>
    </xf>
    <xf numFmtId="0" fontId="2" fillId="0" borderId="1" xfId="4" applyAlignment="1">
      <alignment horizontal="right"/>
    </xf>
    <xf numFmtId="0" fontId="0" fillId="0" borderId="0" xfId="0"/>
    <xf numFmtId="0" fontId="8" fillId="0" borderId="0" xfId="10" applyBorder="1" applyAlignment="1">
      <alignment horizontal="center" vertical="center" wrapText="1"/>
    </xf>
    <xf numFmtId="0" fontId="8" fillId="0" borderId="0" xfId="10" applyFont="1" applyBorder="1" applyAlignment="1">
      <alignment horizontal="center" wrapText="1"/>
    </xf>
    <xf numFmtId="0" fontId="0" fillId="0" borderId="0" xfId="0" applyAlignment="1">
      <alignment horizontal="left" wrapText="1"/>
    </xf>
    <xf numFmtId="0" fontId="13" fillId="0" borderId="0" xfId="11" applyFill="1"/>
    <xf numFmtId="0" fontId="8" fillId="0" borderId="0" xfId="10" applyFont="1" applyBorder="1" applyAlignment="1">
      <alignment wrapText="1"/>
    </xf>
    <xf numFmtId="0" fontId="8" fillId="0" borderId="0" xfId="10" applyBorder="1" applyAlignment="1">
      <alignment vertical="center" wrapText="1"/>
    </xf>
    <xf numFmtId="0" fontId="13" fillId="0" borderId="0" xfId="11"/>
    <xf numFmtId="0" fontId="0" fillId="0" borderId="0" xfId="0"/>
    <xf numFmtId="0" fontId="5" fillId="0" borderId="0" xfId="0" applyFont="1"/>
    <xf numFmtId="0" fontId="0" fillId="0" borderId="0" xfId="0" applyFont="1"/>
    <xf numFmtId="164" fontId="0" fillId="0" borderId="0" xfId="1" applyNumberFormat="1" applyFont="1"/>
    <xf numFmtId="165" fontId="0" fillId="0" borderId="0" xfId="0" applyNumberFormat="1"/>
    <xf numFmtId="0" fontId="2" fillId="0" borderId="1" xfId="4"/>
    <xf numFmtId="0" fontId="0" fillId="0" borderId="0" xfId="0" applyAlignment="1"/>
    <xf numFmtId="0" fontId="0" fillId="0" borderId="0" xfId="0" applyAlignment="1">
      <alignment vertical="top" wrapText="1"/>
    </xf>
    <xf numFmtId="0" fontId="0" fillId="0" borderId="0" xfId="0" applyAlignment="1">
      <alignment horizontal="center"/>
    </xf>
    <xf numFmtId="0" fontId="10" fillId="0" borderId="0" xfId="0" applyFont="1"/>
    <xf numFmtId="168" fontId="0" fillId="0" borderId="0" xfId="2" applyNumberFormat="1" applyFont="1" applyAlignment="1"/>
    <xf numFmtId="166" fontId="0" fillId="0" borderId="0" xfId="0" applyNumberFormat="1"/>
    <xf numFmtId="166" fontId="0" fillId="0" borderId="0" xfId="0" applyNumberFormat="1" applyFont="1"/>
    <xf numFmtId="165" fontId="0" fillId="0" borderId="0" xfId="0" applyNumberFormat="1" applyFont="1"/>
    <xf numFmtId="165" fontId="0" fillId="0" borderId="0" xfId="0" applyNumberFormat="1" applyAlignment="1">
      <alignment horizontal="right"/>
    </xf>
    <xf numFmtId="168" fontId="0" fillId="0" borderId="0" xfId="0" applyNumberFormat="1"/>
    <xf numFmtId="0" fontId="0" fillId="0" borderId="0" xfId="0" applyAlignment="1">
      <alignment horizontal="center"/>
    </xf>
    <xf numFmtId="0" fontId="2" fillId="0" borderId="1" xfId="4" applyAlignment="1">
      <alignment horizontal="center" wrapText="1"/>
    </xf>
    <xf numFmtId="0" fontId="8" fillId="0" borderId="0" xfId="10" applyBorder="1" applyAlignment="1">
      <alignment horizontal="center" vertical="center" wrapText="1"/>
    </xf>
    <xf numFmtId="0" fontId="8" fillId="0" borderId="3" xfId="10" applyAlignment="1">
      <alignment horizontal="center" vertical="center" wrapText="1"/>
    </xf>
    <xf numFmtId="0" fontId="8" fillId="0" borderId="0" xfId="10" applyFont="1" applyBorder="1" applyAlignment="1">
      <alignment horizontal="center" wrapText="1"/>
    </xf>
    <xf numFmtId="0" fontId="0" fillId="0" borderId="0" xfId="0" applyAlignment="1">
      <alignment horizontal="center" wrapText="1"/>
    </xf>
    <xf numFmtId="0" fontId="0" fillId="0" borderId="0" xfId="0" applyAlignment="1">
      <alignment horizontal="left" vertical="top" wrapText="1"/>
    </xf>
    <xf numFmtId="0" fontId="3" fillId="2" borderId="2" xfId="5" applyFill="1" applyAlignment="1">
      <alignment horizontal="center" vertical="center"/>
    </xf>
    <xf numFmtId="0" fontId="3" fillId="2" borderId="0" xfId="5" applyFill="1" applyBorder="1" applyAlignment="1">
      <alignment horizontal="center" vertical="center"/>
    </xf>
    <xf numFmtId="0" fontId="11" fillId="3" borderId="2" xfId="5" applyFont="1" applyFill="1" applyAlignment="1">
      <alignment horizontal="center" vertical="center" wrapText="1"/>
    </xf>
    <xf numFmtId="0" fontId="11" fillId="3" borderId="2" xfId="5" applyFont="1" applyFill="1" applyAlignment="1">
      <alignment horizontal="center" vertical="center"/>
    </xf>
    <xf numFmtId="0" fontId="0" fillId="0" borderId="0" xfId="0" applyAlignment="1">
      <alignment horizontal="center"/>
    </xf>
    <xf numFmtId="0" fontId="8" fillId="0" borderId="3" xfId="10" applyBorder="1" applyAlignment="1">
      <alignment horizontal="center" vertical="center" wrapText="1"/>
    </xf>
    <xf numFmtId="0" fontId="11" fillId="3" borderId="2" xfId="5" applyFont="1" applyFill="1" applyAlignment="1">
      <alignment horizontal="center" vertical="center" wrapText="1" shrinkToFit="1"/>
    </xf>
  </cellXfs>
  <cellStyles count="12">
    <cellStyle name="Comma" xfId="1" builtinId="3"/>
    <cellStyle name="Comma 2" xfId="8"/>
    <cellStyle name="Comma 3" xfId="7"/>
    <cellStyle name="Currency" xfId="2" builtinId="4"/>
    <cellStyle name="Heading 1" xfId="10" builtinId="16"/>
    <cellStyle name="Heading 2" xfId="4" builtinId="17"/>
    <cellStyle name="Heading 3" xfId="5" builtinId="18"/>
    <cellStyle name="Hyperlink" xfId="11" builtinId="8"/>
    <cellStyle name="Normal" xfId="0" builtinId="0"/>
    <cellStyle name="Normal 2" xfId="9"/>
    <cellStyle name="Normal 3" xfId="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43430</xdr:colOff>
      <xdr:row>0</xdr:row>
      <xdr:rowOff>105507</xdr:rowOff>
    </xdr:from>
    <xdr:to>
      <xdr:col>10</xdr:col>
      <xdr:colOff>877320</xdr:colOff>
      <xdr:row>4</xdr:row>
      <xdr:rowOff>35337</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51362" y="105507"/>
          <a:ext cx="2946708" cy="6918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347975</xdr:colOff>
      <xdr:row>0</xdr:row>
      <xdr:rowOff>105507</xdr:rowOff>
    </xdr:from>
    <xdr:to>
      <xdr:col>7</xdr:col>
      <xdr:colOff>915405</xdr:colOff>
      <xdr:row>4</xdr:row>
      <xdr:rowOff>73437</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1755" y="105507"/>
          <a:ext cx="3029991" cy="739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347975</xdr:colOff>
      <xdr:row>0</xdr:row>
      <xdr:rowOff>105507</xdr:rowOff>
    </xdr:from>
    <xdr:to>
      <xdr:col>7</xdr:col>
      <xdr:colOff>633465</xdr:colOff>
      <xdr:row>4</xdr:row>
      <xdr:rowOff>111537</xdr:rowOff>
    </xdr:to>
    <xdr:pic>
      <xdr:nvPicPr>
        <xdr:cNvPr id="2" name="Picture 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99595" y="105507"/>
          <a:ext cx="3036310" cy="737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33285</xdr:colOff>
      <xdr:row>0</xdr:row>
      <xdr:rowOff>159019</xdr:rowOff>
    </xdr:from>
    <xdr:to>
      <xdr:col>10</xdr:col>
      <xdr:colOff>879361</xdr:colOff>
      <xdr:row>4</xdr:row>
      <xdr:rowOff>35336</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23106" y="159019"/>
          <a:ext cx="2715358" cy="6383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457200</xdr:colOff>
      <xdr:row>0</xdr:row>
      <xdr:rowOff>76200</xdr:rowOff>
    </xdr:from>
    <xdr:to>
      <xdr:col>6</xdr:col>
      <xdr:colOff>710293</xdr:colOff>
      <xdr:row>3</xdr:row>
      <xdr:rowOff>179614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4057" y="76200"/>
          <a:ext cx="3028950"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topLeftCell="A24" zoomScale="110" zoomScaleNormal="110" workbookViewId="0">
      <selection activeCell="A35" sqref="A35"/>
    </sheetView>
  </sheetViews>
  <sheetFormatPr defaultRowHeight="15" x14ac:dyDescent="0.25"/>
  <cols>
    <col min="1" max="1" width="20.25" bestFit="1" customWidth="1"/>
    <col min="2" max="2" width="47" bestFit="1" customWidth="1"/>
    <col min="3" max="3" width="17.25" style="3" bestFit="1" customWidth="1"/>
    <col min="4" max="4" width="18.25" bestFit="1" customWidth="1"/>
    <col min="5" max="5" width="18.25" customWidth="1"/>
    <col min="6" max="6" width="17.75" customWidth="1"/>
    <col min="7" max="7" width="17.25" bestFit="1" customWidth="1"/>
    <col min="8" max="8" width="16.375" customWidth="1"/>
    <col min="9" max="9" width="15.75" customWidth="1"/>
    <col min="10" max="10" width="16" customWidth="1"/>
    <col min="11" max="11" width="13.875" bestFit="1" customWidth="1"/>
  </cols>
  <sheetData>
    <row r="1" spans="1:11" x14ac:dyDescent="0.25">
      <c r="C1" s="67" t="s">
        <v>0</v>
      </c>
      <c r="D1" s="67"/>
      <c r="E1" s="67"/>
      <c r="F1" s="67"/>
      <c r="G1" s="67"/>
      <c r="I1" s="68"/>
      <c r="J1" s="68"/>
      <c r="K1" s="68"/>
    </row>
    <row r="2" spans="1:11" ht="15" customHeight="1" x14ac:dyDescent="0.25">
      <c r="C2" s="67"/>
      <c r="D2" s="67"/>
      <c r="E2" s="67"/>
      <c r="F2" s="67"/>
      <c r="G2" s="67"/>
      <c r="I2" s="68"/>
      <c r="J2" s="68"/>
      <c r="K2" s="68"/>
    </row>
    <row r="3" spans="1:11" ht="15.6" customHeight="1" x14ac:dyDescent="0.25">
      <c r="C3" s="65" t="s">
        <v>1</v>
      </c>
      <c r="D3" s="65"/>
      <c r="E3" s="65"/>
      <c r="F3" s="65"/>
      <c r="G3" s="65"/>
      <c r="I3" s="68"/>
      <c r="J3" s="68"/>
      <c r="K3" s="68"/>
    </row>
    <row r="4" spans="1:11" ht="15.6" customHeight="1" thickBot="1" x14ac:dyDescent="0.3">
      <c r="C4" s="66"/>
      <c r="D4" s="66"/>
      <c r="E4" s="66"/>
      <c r="F4" s="66"/>
      <c r="G4" s="66"/>
      <c r="I4" s="68"/>
      <c r="J4" s="68"/>
      <c r="K4" s="68"/>
    </row>
    <row r="5" spans="1:11" ht="15.75" thickTop="1" x14ac:dyDescent="0.25">
      <c r="I5" s="68"/>
      <c r="J5" s="68"/>
      <c r="K5" s="68"/>
    </row>
    <row r="6" spans="1:11" x14ac:dyDescent="0.25">
      <c r="B6" s="2" t="s">
        <v>0</v>
      </c>
      <c r="I6" s="13"/>
      <c r="J6" s="13"/>
      <c r="K6" s="13"/>
    </row>
    <row r="7" spans="1:11" ht="35.25" thickBot="1" x14ac:dyDescent="0.35">
      <c r="C7" s="12">
        <v>2010</v>
      </c>
      <c r="D7" s="12">
        <v>2011</v>
      </c>
      <c r="E7" s="12">
        <v>2012</v>
      </c>
      <c r="F7" s="12">
        <v>2013</v>
      </c>
      <c r="G7" s="12">
        <v>2014</v>
      </c>
      <c r="H7" s="12">
        <v>2015</v>
      </c>
      <c r="I7" s="12" t="s">
        <v>2</v>
      </c>
      <c r="J7" s="37" t="s">
        <v>3</v>
      </c>
      <c r="K7" s="12" t="s">
        <v>4</v>
      </c>
    </row>
    <row r="8" spans="1:11" ht="15.75" thickTop="1" x14ac:dyDescent="0.25">
      <c r="C8"/>
    </row>
    <row r="9" spans="1:11" ht="17.25" x14ac:dyDescent="0.25">
      <c r="A9" s="71" t="s">
        <v>5</v>
      </c>
      <c r="B9" s="1" t="s">
        <v>6</v>
      </c>
      <c r="C9" s="17">
        <f>SUM(C10:C12)</f>
        <v>21174</v>
      </c>
      <c r="D9" s="17">
        <f>SUM(D10:D12)</f>
        <v>21437</v>
      </c>
      <c r="E9" s="17">
        <f>SUM(E10:E12)</f>
        <v>22499</v>
      </c>
      <c r="F9" s="6">
        <f>17997+5703+3602</f>
        <v>27302</v>
      </c>
      <c r="G9" s="6">
        <f>20779+6579+3905</f>
        <v>31263</v>
      </c>
      <c r="H9" s="6">
        <f>24430+6773+4320</f>
        <v>35523</v>
      </c>
      <c r="I9" s="17">
        <v>21005</v>
      </c>
      <c r="J9" s="4">
        <f t="shared" ref="J9:J27" si="0">((H9-C9)/C9)</f>
        <v>0.67767072825162933</v>
      </c>
    </row>
    <row r="10" spans="1:11" x14ac:dyDescent="0.25">
      <c r="A10" s="71"/>
      <c r="B10" s="1" t="s">
        <v>7</v>
      </c>
      <c r="C10" s="17">
        <v>4400</v>
      </c>
      <c r="D10" s="17">
        <v>4959</v>
      </c>
      <c r="E10" s="17">
        <v>5937</v>
      </c>
      <c r="F10" s="6">
        <v>5703</v>
      </c>
      <c r="G10" s="6">
        <v>6579</v>
      </c>
      <c r="H10" s="6">
        <v>6773</v>
      </c>
      <c r="I10" s="17">
        <v>4848</v>
      </c>
      <c r="J10" s="4">
        <f t="shared" si="0"/>
        <v>0.53931818181818181</v>
      </c>
    </row>
    <row r="11" spans="1:11" x14ac:dyDescent="0.25">
      <c r="A11" s="71"/>
      <c r="B11" s="1" t="s">
        <v>8</v>
      </c>
      <c r="C11" s="17">
        <v>14058</v>
      </c>
      <c r="D11" s="17">
        <v>13529</v>
      </c>
      <c r="E11" s="17">
        <v>14390</v>
      </c>
      <c r="F11" s="6">
        <v>17997</v>
      </c>
      <c r="G11" s="6">
        <v>20779</v>
      </c>
      <c r="H11" s="6">
        <v>24430</v>
      </c>
      <c r="I11" s="17">
        <v>14053</v>
      </c>
      <c r="J11" s="4">
        <f t="shared" si="0"/>
        <v>0.73780054061744205</v>
      </c>
    </row>
    <row r="12" spans="1:11" x14ac:dyDescent="0.25">
      <c r="A12" s="71"/>
      <c r="B12" s="1" t="s">
        <v>9</v>
      </c>
      <c r="C12" s="17">
        <v>2716</v>
      </c>
      <c r="D12" s="17">
        <v>2949</v>
      </c>
      <c r="E12" s="17">
        <v>2172</v>
      </c>
      <c r="F12" s="6">
        <v>3602</v>
      </c>
      <c r="G12" s="6">
        <v>3905</v>
      </c>
      <c r="H12" s="6">
        <v>4320</v>
      </c>
      <c r="I12" s="17">
        <v>2104</v>
      </c>
      <c r="J12" s="4">
        <f t="shared" si="0"/>
        <v>0.59057437407952873</v>
      </c>
    </row>
    <row r="13" spans="1:11" ht="17.25" x14ac:dyDescent="0.25">
      <c r="A13" s="71"/>
      <c r="B13" s="1" t="s">
        <v>10</v>
      </c>
      <c r="C13" s="17">
        <f>110+14+15</f>
        <v>139</v>
      </c>
      <c r="D13" s="17">
        <f>115+11+21</f>
        <v>147</v>
      </c>
      <c r="E13" s="17">
        <f>125+17+9</f>
        <v>151</v>
      </c>
      <c r="F13" s="17">
        <f>127+7</f>
        <v>134</v>
      </c>
      <c r="G13" s="17">
        <f>142+13</f>
        <v>155</v>
      </c>
      <c r="H13" s="17">
        <f>151+10</f>
        <v>161</v>
      </c>
      <c r="I13" s="17">
        <v>76</v>
      </c>
      <c r="J13" s="4">
        <f>((H13-C13)/C13)</f>
        <v>0.15827338129496402</v>
      </c>
    </row>
    <row r="14" spans="1:11" x14ac:dyDescent="0.25">
      <c r="A14" s="71"/>
      <c r="B14" s="22" t="s">
        <v>7</v>
      </c>
      <c r="C14" s="17">
        <v>14</v>
      </c>
      <c r="D14" s="17">
        <v>11</v>
      </c>
      <c r="E14" s="17">
        <v>17</v>
      </c>
      <c r="F14" s="17">
        <v>8</v>
      </c>
      <c r="G14" s="17">
        <v>11</v>
      </c>
      <c r="H14" s="17">
        <v>12</v>
      </c>
      <c r="I14" s="17">
        <v>8</v>
      </c>
      <c r="J14" s="4">
        <f t="shared" ref="J14:J16" si="1">((H14-C14)/C14)</f>
        <v>-0.14285714285714285</v>
      </c>
    </row>
    <row r="15" spans="1:11" x14ac:dyDescent="0.25">
      <c r="A15" s="71"/>
      <c r="B15" s="22" t="s">
        <v>8</v>
      </c>
      <c r="C15" s="17">
        <v>110</v>
      </c>
      <c r="D15" s="17">
        <v>115</v>
      </c>
      <c r="E15" s="17">
        <v>125</v>
      </c>
      <c r="F15" s="17">
        <v>119</v>
      </c>
      <c r="G15" s="17">
        <v>131</v>
      </c>
      <c r="H15" s="17">
        <v>139</v>
      </c>
      <c r="I15" s="17">
        <v>64</v>
      </c>
      <c r="J15" s="4">
        <f t="shared" si="1"/>
        <v>0.26363636363636361</v>
      </c>
    </row>
    <row r="16" spans="1:11" x14ac:dyDescent="0.25">
      <c r="A16" s="71"/>
      <c r="B16" s="1" t="s">
        <v>9</v>
      </c>
      <c r="C16" s="17">
        <v>15</v>
      </c>
      <c r="D16" s="17">
        <v>21</v>
      </c>
      <c r="E16" s="17">
        <v>9</v>
      </c>
      <c r="F16" s="17">
        <v>7</v>
      </c>
      <c r="G16" s="17">
        <v>13</v>
      </c>
      <c r="H16" s="17">
        <v>10</v>
      </c>
      <c r="I16" s="17">
        <v>4</v>
      </c>
      <c r="J16" s="4">
        <f t="shared" si="1"/>
        <v>-0.33333333333333331</v>
      </c>
    </row>
    <row r="17" spans="1:11" ht="17.25" x14ac:dyDescent="0.25">
      <c r="A17" s="71"/>
      <c r="B17" s="15" t="s">
        <v>11</v>
      </c>
      <c r="C17" s="17">
        <v>4526</v>
      </c>
      <c r="D17" s="17">
        <v>4152</v>
      </c>
      <c r="E17" s="6">
        <v>4815</v>
      </c>
      <c r="F17" s="6">
        <f>1233+1259+1423+1193</f>
        <v>5108</v>
      </c>
      <c r="G17" s="6">
        <v>5790</v>
      </c>
      <c r="H17" s="6">
        <v>5602</v>
      </c>
      <c r="I17" s="6">
        <v>2169</v>
      </c>
      <c r="J17" s="4">
        <f>((H17-C17)/C17)</f>
        <v>0.23773751657092354</v>
      </c>
    </row>
    <row r="18" spans="1:11" ht="17.25" x14ac:dyDescent="0.25">
      <c r="A18" s="71"/>
      <c r="B18" s="1" t="s">
        <v>12</v>
      </c>
      <c r="C18" s="24">
        <v>99190</v>
      </c>
      <c r="D18" s="24">
        <v>95000</v>
      </c>
      <c r="E18" s="25">
        <v>100000</v>
      </c>
      <c r="F18" s="24">
        <v>120000</v>
      </c>
      <c r="G18" s="10">
        <v>133688</v>
      </c>
      <c r="H18" s="10">
        <v>156250</v>
      </c>
      <c r="I18" s="25">
        <v>173800</v>
      </c>
      <c r="J18" s="4">
        <f>((H18-C18)/C18)</f>
        <v>0.57525960278253851</v>
      </c>
    </row>
    <row r="19" spans="1:11" ht="18" thickBot="1" x14ac:dyDescent="0.3">
      <c r="A19" s="70"/>
      <c r="B19" s="1" t="s">
        <v>13</v>
      </c>
      <c r="C19" s="24">
        <v>150650</v>
      </c>
      <c r="D19" s="10">
        <v>139125</v>
      </c>
      <c r="E19" s="10">
        <v>139967</v>
      </c>
      <c r="F19" s="10">
        <v>154142</v>
      </c>
      <c r="G19" s="10">
        <v>170583</v>
      </c>
      <c r="H19" s="10">
        <v>184767</v>
      </c>
      <c r="I19" s="10">
        <v>196860</v>
      </c>
      <c r="J19" s="4">
        <f>((H19-C19)/C19)</f>
        <v>0.22646531695984068</v>
      </c>
    </row>
    <row r="21" spans="1:11" ht="18" thickBot="1" x14ac:dyDescent="0.3">
      <c r="A21" s="70" t="s">
        <v>14</v>
      </c>
      <c r="B21" s="1" t="s">
        <v>15</v>
      </c>
      <c r="C21" s="10">
        <v>39378</v>
      </c>
      <c r="D21" s="10">
        <v>41384</v>
      </c>
      <c r="E21" s="10">
        <v>41934</v>
      </c>
      <c r="F21" s="10">
        <v>42825</v>
      </c>
      <c r="G21" s="10">
        <v>42722</v>
      </c>
      <c r="H21" s="21" t="s">
        <v>16</v>
      </c>
      <c r="I21" s="10"/>
      <c r="J21" s="4">
        <f>((G21-C21)/C21)</f>
        <v>8.4920513992584698E-2</v>
      </c>
      <c r="K21" t="s">
        <v>17</v>
      </c>
    </row>
    <row r="22" spans="1:11" ht="18" thickBot="1" x14ac:dyDescent="0.3">
      <c r="A22" s="70"/>
      <c r="B22" s="1" t="s">
        <v>18</v>
      </c>
      <c r="C22" s="11">
        <v>0.13800000000000001</v>
      </c>
      <c r="D22" s="11">
        <v>0.126</v>
      </c>
      <c r="E22" s="11">
        <v>0.11</v>
      </c>
      <c r="F22" s="11">
        <v>0.1</v>
      </c>
      <c r="G22" s="11">
        <v>0.08</v>
      </c>
      <c r="H22" s="11">
        <v>6.2E-2</v>
      </c>
      <c r="I22" s="11">
        <v>5.2600000000000001E-2</v>
      </c>
      <c r="J22" s="4">
        <f>((H22-C22)/C22)</f>
        <v>-0.55072463768115942</v>
      </c>
    </row>
    <row r="23" spans="1:11" ht="18" thickBot="1" x14ac:dyDescent="0.3">
      <c r="A23" s="70"/>
      <c r="B23" s="1" t="s">
        <v>19</v>
      </c>
      <c r="C23" s="11">
        <v>0.111</v>
      </c>
      <c r="D23" s="11">
        <v>0.1</v>
      </c>
      <c r="E23" s="11">
        <v>8.5000000000000006E-2</v>
      </c>
      <c r="F23" s="11">
        <v>7.2999999999999995E-2</v>
      </c>
      <c r="G23" s="11">
        <v>6.2E-2</v>
      </c>
      <c r="H23" s="11">
        <v>5.3999999999999999E-2</v>
      </c>
      <c r="I23" s="11">
        <v>4.8000000000000001E-2</v>
      </c>
      <c r="J23" s="4">
        <f>((H23-C23)/C23)</f>
        <v>-0.51351351351351349</v>
      </c>
    </row>
    <row r="24" spans="1:11" ht="18" thickBot="1" x14ac:dyDescent="0.3">
      <c r="A24" s="70"/>
      <c r="B24" s="1" t="s">
        <v>20</v>
      </c>
      <c r="C24" s="10">
        <v>35547</v>
      </c>
      <c r="D24" s="10">
        <v>37427</v>
      </c>
      <c r="E24" s="10">
        <v>37773</v>
      </c>
      <c r="F24" s="10">
        <v>37815</v>
      </c>
      <c r="G24" s="10">
        <v>38282</v>
      </c>
      <c r="H24" s="20" t="s">
        <v>16</v>
      </c>
      <c r="I24" s="5"/>
      <c r="J24" s="4">
        <f>((G24-C24)/C24)</f>
        <v>7.6940388781050445E-2</v>
      </c>
      <c r="K24" t="s">
        <v>17</v>
      </c>
    </row>
    <row r="25" spans="1:11" x14ac:dyDescent="0.25">
      <c r="J25" s="4"/>
    </row>
    <row r="26" spans="1:11" ht="18" thickBot="1" x14ac:dyDescent="0.3">
      <c r="A26" s="70" t="s">
        <v>21</v>
      </c>
      <c r="B26" s="1" t="s">
        <v>22</v>
      </c>
      <c r="C26" s="7">
        <v>20844218115</v>
      </c>
      <c r="D26" s="8">
        <v>20051452307</v>
      </c>
      <c r="E26" s="8">
        <v>19877292757</v>
      </c>
      <c r="F26" s="8">
        <v>20805125785</v>
      </c>
      <c r="G26" s="8">
        <v>21344185177</v>
      </c>
      <c r="H26" s="8">
        <v>22173162154</v>
      </c>
      <c r="I26" s="51">
        <v>23838323667</v>
      </c>
      <c r="J26" s="4">
        <f t="shared" si="0"/>
        <v>6.3756003303556866E-2</v>
      </c>
    </row>
    <row r="27" spans="1:11" s="36" customFormat="1" ht="30.75" thickBot="1" x14ac:dyDescent="0.3">
      <c r="A27" s="70"/>
      <c r="B27" s="31" t="s">
        <v>23</v>
      </c>
      <c r="C27" s="32">
        <v>2197724191.6799998</v>
      </c>
      <c r="D27" s="33">
        <v>2261638432.1399999</v>
      </c>
      <c r="E27" s="33">
        <v>2386510033.54</v>
      </c>
      <c r="F27" s="33">
        <v>2516809275.3899999</v>
      </c>
      <c r="G27" s="33">
        <v>2770407517.5799999</v>
      </c>
      <c r="H27" s="33">
        <v>2976142577.75</v>
      </c>
      <c r="I27" s="34" t="s">
        <v>24</v>
      </c>
      <c r="J27" s="35">
        <f t="shared" si="0"/>
        <v>0.35419293695582249</v>
      </c>
    </row>
    <row r="28" spans="1:11" ht="18" thickBot="1" x14ac:dyDescent="0.3">
      <c r="A28" s="70"/>
      <c r="B28" s="1" t="s">
        <v>25</v>
      </c>
      <c r="C28" s="28">
        <v>2039592.52</v>
      </c>
      <c r="D28" s="29">
        <v>2368356.33</v>
      </c>
      <c r="E28" s="29">
        <v>2678874</v>
      </c>
      <c r="F28" s="29">
        <v>2590244.5299999998</v>
      </c>
      <c r="G28" s="29">
        <v>3015198.56</v>
      </c>
      <c r="H28" s="29">
        <v>3400825.12</v>
      </c>
      <c r="I28" s="29">
        <v>2494232.83</v>
      </c>
      <c r="J28" s="4">
        <f>((H28-C28)/C28)</f>
        <v>0.66740419306891752</v>
      </c>
    </row>
    <row r="29" spans="1:11" x14ac:dyDescent="0.25">
      <c r="C29"/>
      <c r="J29" s="4"/>
    </row>
    <row r="30" spans="1:11" ht="17.25" x14ac:dyDescent="0.25">
      <c r="A30" s="71" t="s">
        <v>26</v>
      </c>
      <c r="B30" s="1" t="s">
        <v>27</v>
      </c>
      <c r="C30" s="6">
        <v>277789</v>
      </c>
      <c r="D30" s="6">
        <v>279696</v>
      </c>
      <c r="E30" s="6">
        <v>280355</v>
      </c>
      <c r="F30" s="6">
        <v>281151</v>
      </c>
      <c r="G30" s="6">
        <v>282821</v>
      </c>
      <c r="H30" s="6">
        <v>287749</v>
      </c>
      <c r="I30" s="6"/>
      <c r="J30" s="4">
        <f>((G30-C30)/C30)</f>
        <v>1.8114468175485711E-2</v>
      </c>
    </row>
    <row r="31" spans="1:11" ht="17.25" x14ac:dyDescent="0.25">
      <c r="A31" s="71"/>
      <c r="B31" s="22" t="s">
        <v>28</v>
      </c>
      <c r="C31" s="17">
        <v>165381</v>
      </c>
      <c r="D31" s="17">
        <v>167104</v>
      </c>
      <c r="E31" s="17">
        <v>168935</v>
      </c>
      <c r="F31" s="17">
        <v>170726</v>
      </c>
      <c r="G31" s="17">
        <v>174068</v>
      </c>
      <c r="H31" s="17">
        <v>179413</v>
      </c>
      <c r="I31" s="6"/>
      <c r="J31" s="4">
        <f t="shared" ref="J31:J32" si="2">((H31-C31)/C31)</f>
        <v>8.4846505946874193E-2</v>
      </c>
    </row>
    <row r="32" spans="1:11" ht="17.25" x14ac:dyDescent="0.25">
      <c r="A32" s="71"/>
      <c r="B32" s="22" t="s">
        <v>29</v>
      </c>
      <c r="C32" s="17">
        <v>42052</v>
      </c>
      <c r="D32" s="17">
        <v>42393</v>
      </c>
      <c r="E32" s="17">
        <v>42753</v>
      </c>
      <c r="F32" s="17">
        <v>43121</v>
      </c>
      <c r="G32" s="17">
        <v>43650</v>
      </c>
      <c r="H32" s="17">
        <v>44484</v>
      </c>
      <c r="I32" s="6"/>
      <c r="J32" s="4">
        <f t="shared" si="2"/>
        <v>5.7833158946066776E-2</v>
      </c>
    </row>
    <row r="33" spans="1:11" ht="18" thickBot="1" x14ac:dyDescent="0.3">
      <c r="A33" s="70"/>
      <c r="B33" s="22" t="s">
        <v>30</v>
      </c>
      <c r="C33" s="26">
        <v>41.9</v>
      </c>
      <c r="D33" s="27">
        <v>42.2</v>
      </c>
      <c r="E33" s="27">
        <v>42.5</v>
      </c>
      <c r="F33" s="27">
        <v>42.9</v>
      </c>
      <c r="G33" s="27">
        <v>43.3</v>
      </c>
      <c r="H33" s="26">
        <v>44.8</v>
      </c>
      <c r="I33" s="27"/>
      <c r="J33" s="4">
        <f>((G33-C33)/C33)</f>
        <v>3.3412887828162256E-2</v>
      </c>
      <c r="K33" t="s">
        <v>17</v>
      </c>
    </row>
    <row r="34" spans="1:11" x14ac:dyDescent="0.25">
      <c r="C34" s="16"/>
      <c r="D34" s="16"/>
      <c r="E34" s="16"/>
      <c r="F34" s="16"/>
      <c r="G34" s="19"/>
      <c r="H34" s="19"/>
      <c r="I34" s="18"/>
    </row>
    <row r="35" spans="1:11" x14ac:dyDescent="0.25">
      <c r="A35" t="s">
        <v>66</v>
      </c>
      <c r="B35" s="18"/>
      <c r="C35" s="14"/>
      <c r="D35" s="14"/>
      <c r="E35" s="16"/>
      <c r="F35" s="16"/>
      <c r="G35" s="16"/>
      <c r="H35" s="18"/>
    </row>
    <row r="36" spans="1:11" ht="14.45" customHeight="1" x14ac:dyDescent="0.25">
      <c r="B36" s="69" t="s">
        <v>65</v>
      </c>
      <c r="C36" s="69"/>
      <c r="D36" s="69"/>
      <c r="E36" s="69"/>
      <c r="F36" s="69"/>
      <c r="G36" s="69"/>
      <c r="H36" s="69"/>
      <c r="I36" s="69"/>
      <c r="J36" s="13"/>
    </row>
    <row r="37" spans="1:11" ht="14.45" customHeight="1" x14ac:dyDescent="0.25">
      <c r="B37" s="69"/>
      <c r="C37" s="69"/>
      <c r="D37" s="69"/>
      <c r="E37" s="69"/>
      <c r="F37" s="69"/>
      <c r="G37" s="69"/>
      <c r="H37" s="69"/>
      <c r="I37" s="69"/>
      <c r="J37" s="13"/>
    </row>
    <row r="38" spans="1:11" x14ac:dyDescent="0.25">
      <c r="B38" s="69"/>
      <c r="C38" s="69"/>
      <c r="D38" s="69"/>
      <c r="E38" s="69"/>
      <c r="F38" s="69"/>
      <c r="G38" s="69"/>
      <c r="H38" s="69"/>
      <c r="I38" s="69"/>
      <c r="J38" s="13"/>
    </row>
    <row r="39" spans="1:11" x14ac:dyDescent="0.25">
      <c r="B39" s="69"/>
      <c r="C39" s="69"/>
      <c r="D39" s="69"/>
      <c r="E39" s="69"/>
      <c r="F39" s="69"/>
      <c r="G39" s="69"/>
      <c r="H39" s="69"/>
      <c r="I39" s="69"/>
      <c r="J39" s="13"/>
    </row>
    <row r="40" spans="1:11" x14ac:dyDescent="0.25">
      <c r="B40" s="69"/>
      <c r="C40" s="69"/>
      <c r="D40" s="69"/>
      <c r="E40" s="69"/>
      <c r="F40" s="69"/>
      <c r="G40" s="69"/>
      <c r="H40" s="69"/>
      <c r="I40" s="69"/>
      <c r="J40" s="13"/>
    </row>
    <row r="41" spans="1:11" x14ac:dyDescent="0.25">
      <c r="B41" s="69"/>
      <c r="C41" s="69"/>
      <c r="D41" s="69"/>
      <c r="E41" s="69"/>
      <c r="F41" s="69"/>
      <c r="G41" s="69"/>
      <c r="H41" s="69"/>
      <c r="I41" s="69"/>
      <c r="J41" s="13"/>
    </row>
    <row r="42" spans="1:11" x14ac:dyDescent="0.25">
      <c r="B42" s="69"/>
      <c r="C42" s="69"/>
      <c r="D42" s="69"/>
      <c r="E42" s="69"/>
      <c r="F42" s="69"/>
      <c r="G42" s="69"/>
      <c r="H42" s="69"/>
      <c r="I42" s="69"/>
      <c r="J42" s="13"/>
    </row>
    <row r="43" spans="1:11" x14ac:dyDescent="0.25">
      <c r="B43" s="69"/>
      <c r="C43" s="69"/>
      <c r="D43" s="69"/>
      <c r="E43" s="69"/>
      <c r="F43" s="69"/>
      <c r="G43" s="69"/>
      <c r="H43" s="69"/>
      <c r="I43" s="69"/>
      <c r="J43" s="13"/>
    </row>
    <row r="44" spans="1:11" x14ac:dyDescent="0.25">
      <c r="B44" s="69"/>
      <c r="C44" s="69"/>
      <c r="D44" s="69"/>
      <c r="E44" s="69"/>
      <c r="F44" s="69"/>
      <c r="G44" s="69"/>
      <c r="H44" s="69"/>
      <c r="I44" s="69"/>
      <c r="J44" s="13"/>
    </row>
    <row r="45" spans="1:11" x14ac:dyDescent="0.25">
      <c r="B45" s="69"/>
      <c r="C45" s="69"/>
      <c r="D45" s="69"/>
      <c r="E45" s="69"/>
      <c r="F45" s="69"/>
      <c r="G45" s="69"/>
      <c r="H45" s="69"/>
      <c r="I45" s="69"/>
      <c r="J45" s="13"/>
    </row>
    <row r="46" spans="1:11" x14ac:dyDescent="0.25">
      <c r="B46" s="69"/>
      <c r="C46" s="69"/>
      <c r="D46" s="69"/>
      <c r="E46" s="69"/>
      <c r="F46" s="69"/>
      <c r="G46" s="69"/>
      <c r="H46" s="69"/>
      <c r="I46" s="69"/>
      <c r="J46" s="13"/>
    </row>
    <row r="47" spans="1:11" x14ac:dyDescent="0.25">
      <c r="B47" s="69"/>
      <c r="C47" s="69"/>
      <c r="D47" s="69"/>
      <c r="E47" s="69"/>
      <c r="F47" s="69"/>
      <c r="G47" s="69"/>
      <c r="H47" s="69"/>
      <c r="I47" s="69"/>
      <c r="J47" s="13"/>
    </row>
    <row r="48" spans="1:11" x14ac:dyDescent="0.25">
      <c r="B48" s="69"/>
      <c r="C48" s="69"/>
      <c r="D48" s="69"/>
      <c r="E48" s="69"/>
      <c r="F48" s="69"/>
      <c r="G48" s="69"/>
      <c r="H48" s="69"/>
      <c r="I48" s="69"/>
      <c r="J48" s="13"/>
    </row>
    <row r="49" spans="2:10" x14ac:dyDescent="0.25">
      <c r="B49" s="69"/>
      <c r="C49" s="69"/>
      <c r="D49" s="69"/>
      <c r="E49" s="69"/>
      <c r="F49" s="69"/>
      <c r="G49" s="69"/>
      <c r="H49" s="69"/>
      <c r="I49" s="69"/>
      <c r="J49" s="13"/>
    </row>
    <row r="50" spans="2:10" x14ac:dyDescent="0.25">
      <c r="B50" s="69"/>
      <c r="C50" s="69"/>
      <c r="D50" s="69"/>
      <c r="E50" s="69"/>
      <c r="F50" s="69"/>
      <c r="G50" s="69"/>
      <c r="H50" s="69"/>
      <c r="I50" s="69"/>
      <c r="J50" s="13"/>
    </row>
    <row r="51" spans="2:10" x14ac:dyDescent="0.25">
      <c r="B51" s="69"/>
      <c r="C51" s="69"/>
      <c r="D51" s="69"/>
      <c r="E51" s="69"/>
      <c r="F51" s="69"/>
      <c r="G51" s="69"/>
      <c r="H51" s="69"/>
      <c r="I51" s="69"/>
      <c r="J51" s="13"/>
    </row>
    <row r="52" spans="2:10" x14ac:dyDescent="0.25">
      <c r="B52" s="69"/>
      <c r="C52" s="69"/>
      <c r="D52" s="69"/>
      <c r="E52" s="69"/>
      <c r="F52" s="69"/>
      <c r="G52" s="69"/>
      <c r="H52" s="69"/>
      <c r="I52" s="69"/>
      <c r="J52" s="13"/>
    </row>
    <row r="53" spans="2:10" x14ac:dyDescent="0.25">
      <c r="B53" s="69"/>
      <c r="C53" s="69"/>
      <c r="D53" s="69"/>
      <c r="E53" s="69"/>
      <c r="F53" s="69"/>
      <c r="G53" s="69"/>
      <c r="H53" s="69"/>
      <c r="I53" s="69"/>
      <c r="J53" s="13"/>
    </row>
    <row r="54" spans="2:10" x14ac:dyDescent="0.25">
      <c r="B54" s="69"/>
      <c r="C54" s="69"/>
      <c r="D54" s="69"/>
      <c r="E54" s="69"/>
      <c r="F54" s="69"/>
      <c r="G54" s="69"/>
      <c r="H54" s="69"/>
      <c r="I54" s="69"/>
      <c r="J54" s="13"/>
    </row>
    <row r="55" spans="2:10" x14ac:dyDescent="0.25">
      <c r="B55" s="69"/>
      <c r="C55" s="69"/>
      <c r="D55" s="69"/>
      <c r="E55" s="69"/>
      <c r="F55" s="69"/>
      <c r="G55" s="69"/>
      <c r="H55" s="69"/>
      <c r="I55" s="69"/>
      <c r="J55" s="13"/>
    </row>
    <row r="56" spans="2:10" x14ac:dyDescent="0.25">
      <c r="B56" s="69"/>
      <c r="C56" s="69"/>
      <c r="D56" s="69"/>
      <c r="E56" s="69"/>
      <c r="F56" s="69"/>
      <c r="G56" s="69"/>
      <c r="H56" s="69"/>
      <c r="I56" s="69"/>
      <c r="J56" s="13"/>
    </row>
    <row r="57" spans="2:10" x14ac:dyDescent="0.25">
      <c r="B57" s="69"/>
      <c r="C57" s="69"/>
      <c r="D57" s="69"/>
      <c r="E57" s="69"/>
      <c r="F57" s="69"/>
      <c r="G57" s="69"/>
      <c r="H57" s="69"/>
      <c r="I57" s="69"/>
      <c r="J57" s="13"/>
    </row>
    <row r="58" spans="2:10" x14ac:dyDescent="0.25">
      <c r="B58" s="69"/>
      <c r="C58" s="69"/>
      <c r="D58" s="69"/>
      <c r="E58" s="69"/>
      <c r="F58" s="69"/>
      <c r="G58" s="69"/>
      <c r="H58" s="69"/>
      <c r="I58" s="69"/>
      <c r="J58" s="13"/>
    </row>
    <row r="59" spans="2:10" x14ac:dyDescent="0.25">
      <c r="B59" s="69"/>
      <c r="C59" s="69"/>
      <c r="D59" s="69"/>
      <c r="E59" s="69"/>
      <c r="F59" s="69"/>
      <c r="G59" s="69"/>
      <c r="H59" s="69"/>
      <c r="I59" s="69"/>
      <c r="J59" s="13"/>
    </row>
    <row r="60" spans="2:10" x14ac:dyDescent="0.25">
      <c r="B60" s="69"/>
      <c r="C60" s="69"/>
      <c r="D60" s="69"/>
      <c r="E60" s="69"/>
      <c r="F60" s="69"/>
      <c r="G60" s="69"/>
      <c r="H60" s="69"/>
      <c r="I60" s="69"/>
      <c r="J60" s="13"/>
    </row>
    <row r="61" spans="2:10" x14ac:dyDescent="0.25">
      <c r="B61" s="69"/>
      <c r="C61" s="69"/>
      <c r="D61" s="69"/>
      <c r="E61" s="69"/>
      <c r="F61" s="69"/>
      <c r="G61" s="69"/>
      <c r="H61" s="69"/>
      <c r="I61" s="69"/>
      <c r="J61" s="13"/>
    </row>
    <row r="62" spans="2:10" x14ac:dyDescent="0.25">
      <c r="B62" s="69"/>
      <c r="C62" s="69"/>
      <c r="D62" s="69"/>
      <c r="E62" s="69"/>
      <c r="F62" s="69"/>
      <c r="G62" s="69"/>
      <c r="H62" s="69"/>
      <c r="I62" s="69"/>
      <c r="J62" s="13"/>
    </row>
    <row r="63" spans="2:10" x14ac:dyDescent="0.25">
      <c r="B63" s="69"/>
      <c r="C63" s="69"/>
      <c r="D63" s="69"/>
      <c r="E63" s="69"/>
      <c r="F63" s="69"/>
      <c r="G63" s="69"/>
      <c r="H63" s="69"/>
      <c r="I63" s="69"/>
      <c r="J63" s="13"/>
    </row>
    <row r="64" spans="2:10" x14ac:dyDescent="0.25">
      <c r="B64" s="69"/>
      <c r="C64" s="69"/>
      <c r="D64" s="69"/>
      <c r="E64" s="69"/>
      <c r="F64" s="69"/>
      <c r="G64" s="69"/>
      <c r="H64" s="69"/>
      <c r="I64" s="69"/>
      <c r="J64" s="13"/>
    </row>
    <row r="65" spans="2:9" x14ac:dyDescent="0.25">
      <c r="B65" s="23"/>
      <c r="C65" s="23"/>
      <c r="D65" s="23"/>
      <c r="E65" s="23"/>
      <c r="F65" s="23"/>
      <c r="G65" s="23"/>
      <c r="H65" s="23"/>
      <c r="I65" s="23"/>
    </row>
    <row r="66" spans="2:9" x14ac:dyDescent="0.25">
      <c r="B66" s="23"/>
      <c r="C66" s="23"/>
      <c r="D66" s="23"/>
      <c r="E66" s="23"/>
      <c r="F66" s="23"/>
      <c r="G66" s="23"/>
      <c r="H66" s="23"/>
      <c r="I66" s="23"/>
    </row>
    <row r="67" spans="2:9" x14ac:dyDescent="0.25">
      <c r="B67" s="23"/>
      <c r="C67" s="23"/>
      <c r="D67" s="23"/>
      <c r="E67" s="23"/>
      <c r="F67" s="23"/>
      <c r="G67" s="23"/>
      <c r="H67" s="23"/>
      <c r="I67" s="23"/>
    </row>
    <row r="68" spans="2:9" x14ac:dyDescent="0.25">
      <c r="B68" s="23"/>
      <c r="C68" s="23"/>
      <c r="D68" s="23"/>
      <c r="E68" s="23"/>
      <c r="F68" s="23"/>
      <c r="G68" s="23"/>
      <c r="H68" s="23"/>
      <c r="I68" s="23"/>
    </row>
    <row r="69" spans="2:9" x14ac:dyDescent="0.25">
      <c r="B69" s="23"/>
      <c r="C69" s="23"/>
      <c r="D69" s="23"/>
      <c r="E69" s="23"/>
      <c r="F69" s="23"/>
      <c r="G69" s="23"/>
      <c r="H69" s="23"/>
      <c r="I69" s="23"/>
    </row>
    <row r="70" spans="2:9" x14ac:dyDescent="0.25">
      <c r="B70" s="23"/>
      <c r="C70" s="23"/>
      <c r="D70" s="23"/>
      <c r="E70" s="23"/>
      <c r="F70" s="23"/>
      <c r="G70" s="23"/>
      <c r="H70" s="23"/>
      <c r="I70" s="23"/>
    </row>
    <row r="71" spans="2:9" x14ac:dyDescent="0.25">
      <c r="B71" s="23"/>
      <c r="C71" s="23"/>
      <c r="D71" s="23"/>
      <c r="E71" s="23"/>
      <c r="F71" s="23"/>
      <c r="G71" s="23"/>
      <c r="H71" s="23"/>
      <c r="I71" s="23"/>
    </row>
    <row r="72" spans="2:9" x14ac:dyDescent="0.25">
      <c r="B72" s="23"/>
      <c r="C72" s="23"/>
      <c r="D72" s="23"/>
      <c r="E72" s="23"/>
      <c r="F72" s="23"/>
      <c r="G72" s="23"/>
      <c r="H72" s="23"/>
      <c r="I72" s="23"/>
    </row>
  </sheetData>
  <mergeCells count="8">
    <mergeCell ref="C3:G4"/>
    <mergeCell ref="C1:G2"/>
    <mergeCell ref="I1:K5"/>
    <mergeCell ref="B36:I64"/>
    <mergeCell ref="A21:A24"/>
    <mergeCell ref="A26:A28"/>
    <mergeCell ref="A9:A19"/>
    <mergeCell ref="A30:A33"/>
  </mergeCells>
  <printOptions horizontalCentered="1" gridLines="1"/>
  <pageMargins left="0.25" right="0.25" top="0.5" bottom="0.5" header="0.3" footer="0.3"/>
  <pageSetup scale="54" orientation="landscape" r:id="rId1"/>
  <headerFooter>
    <oddFooter>&amp;L&amp;8&amp;Z&amp;F</oddFooter>
  </headerFooter>
  <ignoredErrors>
    <ignoredError sqref="J2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zoomScale="70" zoomScaleNormal="70" workbookViewId="0">
      <selection activeCell="F21" sqref="F21"/>
    </sheetView>
  </sheetViews>
  <sheetFormatPr defaultRowHeight="15" x14ac:dyDescent="0.25"/>
  <cols>
    <col min="1" max="1" width="40.875" customWidth="1"/>
    <col min="2" max="2" width="45.25" bestFit="1" customWidth="1"/>
    <col min="3" max="3" width="23.125" customWidth="1"/>
    <col min="4" max="4" width="17.25" style="3" bestFit="1" customWidth="1"/>
    <col min="5" max="5" width="18.25" bestFit="1" customWidth="1"/>
    <col min="6" max="6" width="18.25" customWidth="1"/>
    <col min="7" max="7" width="17.75" customWidth="1"/>
    <col min="8" max="9" width="17.25" bestFit="1" customWidth="1"/>
    <col min="10" max="10" width="19.75" customWidth="1"/>
    <col min="11" max="11" width="15.25" customWidth="1"/>
    <col min="12" max="12" width="13.875" bestFit="1" customWidth="1"/>
  </cols>
  <sheetData>
    <row r="1" spans="1:12" ht="14.45" customHeight="1" x14ac:dyDescent="0.25">
      <c r="A1" s="67" t="s">
        <v>31</v>
      </c>
      <c r="B1" s="67"/>
      <c r="C1" s="67"/>
      <c r="D1" s="67"/>
      <c r="E1" s="47"/>
      <c r="F1" s="74"/>
      <c r="G1" s="74"/>
      <c r="H1" s="74"/>
      <c r="I1" s="47"/>
      <c r="J1" s="47"/>
      <c r="K1" s="47"/>
      <c r="L1" s="47"/>
    </row>
    <row r="2" spans="1:12" ht="15" customHeight="1" x14ac:dyDescent="0.25">
      <c r="A2" s="67"/>
      <c r="B2" s="67"/>
      <c r="C2" s="67"/>
      <c r="D2" s="67"/>
      <c r="E2" s="47"/>
      <c r="F2" s="74"/>
      <c r="G2" s="74"/>
      <c r="H2" s="74"/>
      <c r="I2" s="47"/>
      <c r="J2" s="47"/>
      <c r="K2" s="47"/>
      <c r="L2" s="47"/>
    </row>
    <row r="3" spans="1:12" ht="15.6" customHeight="1" x14ac:dyDescent="0.25">
      <c r="A3" s="65" t="s">
        <v>63</v>
      </c>
      <c r="B3" s="65"/>
      <c r="C3" s="65"/>
      <c r="D3" s="65"/>
      <c r="E3" s="47"/>
      <c r="F3" s="74"/>
      <c r="G3" s="74"/>
      <c r="H3" s="74"/>
      <c r="I3" s="47"/>
      <c r="J3" s="47"/>
      <c r="K3" s="47"/>
      <c r="L3" s="47"/>
    </row>
    <row r="4" spans="1:12" ht="15.6" customHeight="1" thickBot="1" x14ac:dyDescent="0.3">
      <c r="A4" s="75"/>
      <c r="B4" s="75"/>
      <c r="C4" s="75"/>
      <c r="D4" s="75"/>
      <c r="E4" s="47"/>
      <c r="F4" s="74"/>
      <c r="G4" s="74"/>
      <c r="H4" s="74"/>
      <c r="I4" s="47"/>
      <c r="J4" s="47"/>
      <c r="K4" s="47"/>
      <c r="L4" s="47"/>
    </row>
    <row r="5" spans="1:12" ht="15.75" thickTop="1" x14ac:dyDescent="0.25">
      <c r="A5" s="49"/>
      <c r="B5" s="47"/>
      <c r="C5" s="47"/>
      <c r="D5" s="47"/>
      <c r="E5" s="47"/>
      <c r="F5" s="74"/>
      <c r="G5" s="74"/>
      <c r="H5" s="74"/>
      <c r="I5" s="55"/>
      <c r="J5" s="53"/>
      <c r="K5" s="47"/>
      <c r="L5" s="47"/>
    </row>
    <row r="6" spans="1:12" x14ac:dyDescent="0.25">
      <c r="A6" s="47"/>
      <c r="B6" s="48" t="s">
        <v>0</v>
      </c>
      <c r="C6" s="48"/>
      <c r="D6" s="47"/>
      <c r="E6" s="47"/>
      <c r="F6" s="47"/>
      <c r="G6" s="47"/>
      <c r="H6" s="47"/>
      <c r="I6" s="47"/>
      <c r="J6" s="53"/>
      <c r="K6" s="53"/>
      <c r="L6" s="53"/>
    </row>
    <row r="7" spans="1:12" ht="18" thickBot="1" x14ac:dyDescent="0.35">
      <c r="A7" s="47"/>
      <c r="B7" s="47"/>
      <c r="C7" s="52">
        <v>2014</v>
      </c>
      <c r="D7" s="52">
        <v>2015</v>
      </c>
      <c r="E7" s="38" t="s">
        <v>32</v>
      </c>
      <c r="F7" s="38" t="s">
        <v>33</v>
      </c>
      <c r="G7" s="52"/>
      <c r="H7" s="52">
        <v>2021</v>
      </c>
      <c r="I7" s="47"/>
      <c r="J7" s="47"/>
      <c r="K7" s="47"/>
      <c r="L7" s="47"/>
    </row>
    <row r="8" spans="1:12" ht="15.75" thickTop="1" x14ac:dyDescent="0.25">
      <c r="A8" s="47"/>
      <c r="B8" s="47"/>
      <c r="C8" s="47"/>
      <c r="D8" s="47"/>
      <c r="E8" s="47"/>
      <c r="F8" s="47"/>
      <c r="G8" s="47"/>
      <c r="H8" s="47"/>
      <c r="I8" s="47"/>
      <c r="J8" s="47"/>
      <c r="K8" s="47"/>
      <c r="L8" s="47"/>
    </row>
    <row r="9" spans="1:12" ht="15" customHeight="1" thickBot="1" x14ac:dyDescent="0.3">
      <c r="A9" s="72" t="s">
        <v>34</v>
      </c>
      <c r="B9" s="47" t="s">
        <v>56</v>
      </c>
      <c r="C9" s="57">
        <v>23.3</v>
      </c>
      <c r="D9" s="57">
        <v>25.3</v>
      </c>
      <c r="E9" s="57">
        <v>26.8</v>
      </c>
      <c r="F9" s="57">
        <v>28.6</v>
      </c>
      <c r="G9" s="47"/>
      <c r="H9" s="47"/>
      <c r="I9" s="47"/>
      <c r="J9" s="47"/>
      <c r="K9" s="47"/>
      <c r="L9" s="47"/>
    </row>
    <row r="10" spans="1:12" ht="15.75" thickBot="1" x14ac:dyDescent="0.3">
      <c r="A10" s="72"/>
      <c r="B10" s="47" t="s">
        <v>57</v>
      </c>
      <c r="C10" s="57">
        <v>298.8</v>
      </c>
      <c r="D10" s="57">
        <v>316.39999999999998</v>
      </c>
      <c r="E10" s="57">
        <v>328.9</v>
      </c>
      <c r="F10" s="57">
        <v>345.9</v>
      </c>
      <c r="G10" s="47"/>
      <c r="H10" s="47"/>
      <c r="I10" s="47"/>
      <c r="J10" s="47"/>
      <c r="K10" s="47"/>
      <c r="L10" s="47"/>
    </row>
    <row r="11" spans="1:12" ht="15.75" thickBot="1" x14ac:dyDescent="0.3">
      <c r="A11" s="72"/>
      <c r="B11" s="47" t="s">
        <v>35</v>
      </c>
      <c r="C11" s="57">
        <v>11.8</v>
      </c>
      <c r="D11" s="57">
        <v>12.6</v>
      </c>
      <c r="E11" s="57">
        <v>13.1</v>
      </c>
      <c r="F11" s="57">
        <v>13.9</v>
      </c>
      <c r="G11" s="47"/>
      <c r="H11" s="47"/>
      <c r="I11" s="47"/>
      <c r="J11" s="47"/>
      <c r="K11" s="47"/>
      <c r="L11" s="47"/>
    </row>
    <row r="12" spans="1:12" ht="15" customHeight="1" x14ac:dyDescent="0.25">
      <c r="A12" s="47"/>
      <c r="B12" s="47"/>
      <c r="C12" s="47"/>
      <c r="D12" s="47"/>
      <c r="E12" s="47"/>
      <c r="F12" s="47"/>
      <c r="G12" s="47"/>
      <c r="H12" s="47"/>
      <c r="I12" s="47"/>
      <c r="J12" s="47"/>
      <c r="K12" s="47"/>
      <c r="L12" s="47"/>
    </row>
    <row r="13" spans="1:12" ht="15.75" thickBot="1" x14ac:dyDescent="0.3">
      <c r="A13" s="72" t="s">
        <v>36</v>
      </c>
      <c r="B13" s="47" t="s">
        <v>37</v>
      </c>
      <c r="C13" s="47"/>
      <c r="D13" s="62">
        <v>22.9</v>
      </c>
      <c r="E13" s="47"/>
      <c r="F13" s="47"/>
      <c r="G13" s="47"/>
      <c r="H13" s="62">
        <v>28.9</v>
      </c>
      <c r="I13" s="47"/>
      <c r="J13" s="47"/>
      <c r="K13" s="47"/>
      <c r="L13" s="47"/>
    </row>
    <row r="14" spans="1:12" ht="15.75" thickBot="1" x14ac:dyDescent="0.3">
      <c r="A14" s="72"/>
      <c r="B14" s="47" t="s">
        <v>58</v>
      </c>
      <c r="C14" s="47"/>
      <c r="D14" s="57">
        <v>283</v>
      </c>
      <c r="E14" s="47"/>
      <c r="F14" s="47"/>
      <c r="G14" s="47"/>
      <c r="H14" s="62">
        <v>330.8</v>
      </c>
      <c r="I14" s="47"/>
      <c r="J14" s="47"/>
      <c r="K14" s="47"/>
      <c r="L14" s="47"/>
    </row>
    <row r="15" spans="1:12" ht="15" customHeight="1" thickBot="1" x14ac:dyDescent="0.3">
      <c r="A15" s="72"/>
      <c r="B15" s="47" t="s">
        <v>38</v>
      </c>
      <c r="C15" s="47"/>
      <c r="D15" s="62">
        <v>11.3</v>
      </c>
      <c r="E15" s="47"/>
      <c r="F15" s="47"/>
      <c r="G15" s="47"/>
      <c r="H15" s="62">
        <v>13.6</v>
      </c>
      <c r="I15" s="47"/>
      <c r="J15" s="47"/>
      <c r="K15" s="47"/>
      <c r="L15" s="47"/>
    </row>
    <row r="16" spans="1:12" x14ac:dyDescent="0.25">
      <c r="A16" s="47"/>
      <c r="B16" s="47"/>
      <c r="C16" s="47"/>
      <c r="D16" s="47"/>
      <c r="E16" s="47"/>
      <c r="F16" s="47"/>
      <c r="G16" s="47"/>
      <c r="H16" s="47"/>
      <c r="I16" s="47"/>
      <c r="J16" s="47"/>
      <c r="K16" s="47"/>
      <c r="L16" s="47"/>
    </row>
    <row r="17" spans="1:12" ht="15.75" thickBot="1" x14ac:dyDescent="0.3">
      <c r="A17" s="76" t="s">
        <v>39</v>
      </c>
      <c r="B17" s="47" t="s">
        <v>59</v>
      </c>
      <c r="C17" s="47"/>
      <c r="D17" s="58">
        <v>6.6000000000000003E-2</v>
      </c>
      <c r="E17" s="58">
        <v>4.2000000000000003E-2</v>
      </c>
      <c r="F17" s="58">
        <v>4.9000000000000002E-2</v>
      </c>
      <c r="G17" s="39"/>
      <c r="H17" s="39"/>
      <c r="I17" s="39"/>
      <c r="J17" s="39"/>
      <c r="K17" s="39"/>
      <c r="L17" s="39"/>
    </row>
    <row r="18" spans="1:12" ht="15" customHeight="1" thickBot="1" x14ac:dyDescent="0.3">
      <c r="A18" s="76"/>
      <c r="B18" s="47" t="s">
        <v>60</v>
      </c>
      <c r="C18" s="47"/>
      <c r="D18" s="58">
        <v>3.5999999999999997E-2</v>
      </c>
      <c r="E18" s="58">
        <v>2.5000000000000001E-2</v>
      </c>
      <c r="F18" s="58">
        <v>3.2000000000000001E-2</v>
      </c>
      <c r="G18" s="39"/>
      <c r="H18" s="39"/>
      <c r="I18" s="39"/>
      <c r="J18" s="39"/>
      <c r="K18" s="39"/>
      <c r="L18" s="39"/>
    </row>
    <row r="19" spans="1:12" ht="15.75" thickBot="1" x14ac:dyDescent="0.3">
      <c r="A19" s="76"/>
      <c r="B19" s="47" t="s">
        <v>40</v>
      </c>
      <c r="C19" s="47"/>
      <c r="D19" s="58">
        <v>0.05</v>
      </c>
      <c r="E19" s="58">
        <v>2.8000000000000001E-2</v>
      </c>
      <c r="F19" s="58">
        <v>3.9E-2</v>
      </c>
      <c r="G19" s="39"/>
      <c r="H19" s="39"/>
      <c r="I19" s="39"/>
      <c r="J19" s="39"/>
      <c r="K19" s="39"/>
      <c r="L19" s="39"/>
    </row>
    <row r="20" spans="1:12" x14ac:dyDescent="0.25">
      <c r="A20" s="47"/>
      <c r="B20" s="47"/>
      <c r="C20" s="47"/>
      <c r="D20" s="58"/>
      <c r="E20" s="58"/>
      <c r="F20" s="58"/>
      <c r="G20" s="39"/>
      <c r="H20" s="39"/>
      <c r="I20" s="39"/>
      <c r="J20" s="39"/>
      <c r="K20" s="39"/>
      <c r="L20" s="39"/>
    </row>
    <row r="21" spans="1:12" ht="15.75" thickBot="1" x14ac:dyDescent="0.3">
      <c r="A21" s="72" t="s">
        <v>41</v>
      </c>
      <c r="B21" s="47" t="s">
        <v>59</v>
      </c>
      <c r="C21" s="47"/>
      <c r="D21" s="59">
        <v>0.06</v>
      </c>
      <c r="E21" s="58">
        <v>3.7999999999999999E-2</v>
      </c>
      <c r="F21" s="58">
        <v>3.3000000000000002E-2</v>
      </c>
      <c r="G21" s="39"/>
      <c r="H21" s="39"/>
      <c r="I21" s="39"/>
      <c r="J21" s="39"/>
      <c r="K21" s="39"/>
      <c r="L21" s="39"/>
    </row>
    <row r="22" spans="1:12" ht="15.75" thickBot="1" x14ac:dyDescent="0.3">
      <c r="A22" s="72"/>
      <c r="B22" s="47" t="s">
        <v>60</v>
      </c>
      <c r="C22" s="47"/>
      <c r="D22" s="59">
        <v>3.3000000000000002E-2</v>
      </c>
      <c r="E22" s="58">
        <v>2.3E-2</v>
      </c>
      <c r="F22" s="58">
        <v>2.1999999999999999E-2</v>
      </c>
      <c r="G22" s="39"/>
      <c r="H22" s="39"/>
      <c r="I22" s="39"/>
      <c r="J22" s="39"/>
      <c r="K22" s="39"/>
      <c r="L22" s="39"/>
    </row>
    <row r="23" spans="1:12" ht="15.75" thickBot="1" x14ac:dyDescent="0.3">
      <c r="A23" s="72"/>
      <c r="B23" s="47" t="s">
        <v>40</v>
      </c>
      <c r="C23" s="47"/>
      <c r="D23" s="58">
        <v>4.2999999999999997E-2</v>
      </c>
      <c r="E23" s="58">
        <v>2.8000000000000001E-2</v>
      </c>
      <c r="F23" s="58">
        <v>2.4E-2</v>
      </c>
      <c r="G23" s="39"/>
      <c r="H23" s="39"/>
      <c r="I23" s="39"/>
      <c r="J23" s="39"/>
      <c r="K23" s="39"/>
      <c r="L23" s="39"/>
    </row>
    <row r="24" spans="1:12" x14ac:dyDescent="0.25">
      <c r="A24" s="56"/>
      <c r="B24" s="47"/>
      <c r="C24" s="47"/>
      <c r="D24" s="47"/>
      <c r="E24" s="47"/>
      <c r="F24" s="47"/>
      <c r="G24" s="39"/>
      <c r="H24" s="39"/>
      <c r="I24" s="39"/>
      <c r="J24" s="39"/>
      <c r="K24" s="39"/>
      <c r="L24" s="39"/>
    </row>
    <row r="25" spans="1:12" ht="15.75" thickBot="1" x14ac:dyDescent="0.3">
      <c r="A25" s="73" t="s">
        <v>42</v>
      </c>
      <c r="B25" s="47" t="s">
        <v>43</v>
      </c>
      <c r="C25" s="47"/>
      <c r="D25" s="60">
        <v>44540</v>
      </c>
      <c r="E25" s="47"/>
      <c r="F25" s="47"/>
      <c r="G25" s="39"/>
      <c r="H25" s="39"/>
      <c r="I25" s="39"/>
      <c r="J25" s="39"/>
      <c r="K25" s="39"/>
      <c r="L25" s="39"/>
    </row>
    <row r="26" spans="1:12" ht="15.75" thickBot="1" x14ac:dyDescent="0.3">
      <c r="A26" s="73"/>
      <c r="B26" s="47" t="s">
        <v>61</v>
      </c>
      <c r="C26" s="47"/>
      <c r="D26" s="60">
        <v>53784</v>
      </c>
      <c r="E26" s="47"/>
      <c r="F26" s="47"/>
      <c r="G26" s="39"/>
      <c r="H26" s="39"/>
      <c r="I26" s="39"/>
      <c r="J26" s="39"/>
      <c r="K26" s="39"/>
      <c r="L26" s="39"/>
    </row>
    <row r="27" spans="1:12" ht="15.75" thickBot="1" x14ac:dyDescent="0.3">
      <c r="A27" s="73"/>
      <c r="B27" s="47" t="s">
        <v>44</v>
      </c>
      <c r="C27" s="47"/>
      <c r="D27" s="51">
        <v>41927</v>
      </c>
      <c r="E27" s="47"/>
      <c r="F27" s="47"/>
      <c r="G27" s="39"/>
      <c r="H27" s="39"/>
      <c r="I27" s="39"/>
      <c r="J27" s="39"/>
      <c r="K27" s="39"/>
      <c r="L27" s="39"/>
    </row>
    <row r="28" spans="1:12" x14ac:dyDescent="0.25">
      <c r="A28" s="56"/>
      <c r="B28" s="47"/>
      <c r="C28" s="47"/>
      <c r="D28" s="47"/>
      <c r="E28" s="47"/>
      <c r="F28" s="47"/>
      <c r="G28" s="39"/>
      <c r="H28" s="39"/>
      <c r="I28" s="39"/>
      <c r="J28" s="39"/>
      <c r="K28" s="39"/>
      <c r="L28" s="39"/>
    </row>
    <row r="29" spans="1:12" ht="15.75" thickBot="1" x14ac:dyDescent="0.3">
      <c r="A29" s="73" t="s">
        <v>45</v>
      </c>
      <c r="B29" s="47" t="s">
        <v>43</v>
      </c>
      <c r="C29" s="50">
        <v>679233</v>
      </c>
      <c r="D29" s="50">
        <v>701982</v>
      </c>
      <c r="E29" s="47"/>
      <c r="F29" s="47"/>
      <c r="G29" s="39"/>
      <c r="H29" s="39"/>
      <c r="I29" s="39"/>
      <c r="J29" s="39"/>
      <c r="K29" s="39"/>
      <c r="L29" s="39"/>
    </row>
    <row r="30" spans="1:12" ht="15.75" thickBot="1" x14ac:dyDescent="0.3">
      <c r="A30" s="73"/>
      <c r="B30" s="47" t="s">
        <v>61</v>
      </c>
      <c r="C30" s="50">
        <v>5937100</v>
      </c>
      <c r="D30" s="50">
        <v>6012331</v>
      </c>
      <c r="E30" s="47"/>
      <c r="F30" s="47"/>
      <c r="G30" s="39"/>
      <c r="H30" s="39"/>
      <c r="I30" s="39"/>
      <c r="J30" s="39"/>
      <c r="K30" s="39"/>
      <c r="L30" s="39"/>
    </row>
    <row r="31" spans="1:12" ht="15.75" thickBot="1" x14ac:dyDescent="0.3">
      <c r="A31" s="73"/>
      <c r="B31" s="47" t="s">
        <v>44</v>
      </c>
      <c r="C31" s="50">
        <v>444495</v>
      </c>
      <c r="D31" s="50">
        <v>454846</v>
      </c>
      <c r="E31" s="47"/>
      <c r="F31" s="47"/>
      <c r="G31" s="39"/>
      <c r="H31" s="39"/>
      <c r="I31" s="39"/>
      <c r="J31" s="39"/>
      <c r="K31" s="39"/>
      <c r="L31" s="39"/>
    </row>
    <row r="32" spans="1:12" x14ac:dyDescent="0.25">
      <c r="A32" s="56"/>
      <c r="B32" s="47"/>
      <c r="C32" s="47"/>
      <c r="D32" s="47"/>
      <c r="E32" s="47"/>
      <c r="F32" s="47"/>
      <c r="G32" s="39"/>
      <c r="H32" s="39"/>
      <c r="I32" s="39"/>
      <c r="J32" s="39"/>
      <c r="K32" s="39"/>
      <c r="L32" s="39"/>
    </row>
    <row r="33" spans="1:12" ht="15.75" thickBot="1" x14ac:dyDescent="0.3">
      <c r="A33" s="72" t="s">
        <v>46</v>
      </c>
      <c r="B33" s="47" t="s">
        <v>43</v>
      </c>
      <c r="C33" s="51">
        <v>58000</v>
      </c>
      <c r="D33" s="51">
        <v>57600</v>
      </c>
      <c r="E33" s="51">
        <v>56400</v>
      </c>
      <c r="F33" s="47"/>
      <c r="G33" s="39"/>
      <c r="H33" s="39"/>
      <c r="I33" s="39"/>
      <c r="J33" s="39"/>
      <c r="K33" s="39"/>
      <c r="L33" s="39"/>
    </row>
    <row r="34" spans="1:12" ht="15.75" thickBot="1" x14ac:dyDescent="0.3">
      <c r="A34" s="72"/>
      <c r="B34" s="47" t="s">
        <v>61</v>
      </c>
      <c r="C34" s="51">
        <v>63300</v>
      </c>
      <c r="D34" s="51">
        <v>64900</v>
      </c>
      <c r="E34" s="51">
        <v>65400</v>
      </c>
      <c r="F34" s="47"/>
      <c r="G34" s="39"/>
      <c r="H34" s="39"/>
      <c r="I34" s="39"/>
      <c r="J34" s="39"/>
      <c r="K34" s="39"/>
      <c r="L34" s="39"/>
    </row>
    <row r="35" spans="1:12" ht="15.75" thickBot="1" x14ac:dyDescent="0.3">
      <c r="A35" s="72"/>
      <c r="B35" s="47" t="s">
        <v>44</v>
      </c>
      <c r="C35" s="51">
        <v>56900</v>
      </c>
      <c r="D35" s="51">
        <v>53300</v>
      </c>
      <c r="E35" s="51">
        <v>56300</v>
      </c>
      <c r="F35" s="47"/>
      <c r="G35" s="39"/>
      <c r="H35" s="39"/>
      <c r="I35" s="39"/>
      <c r="J35" s="39"/>
      <c r="K35" s="39"/>
      <c r="L35" s="39"/>
    </row>
    <row r="36" spans="1:12" ht="15.75" thickBot="1" x14ac:dyDescent="0.3">
      <c r="A36" s="72"/>
      <c r="B36" s="47" t="s">
        <v>47</v>
      </c>
      <c r="C36" s="51">
        <v>56788</v>
      </c>
      <c r="D36" s="51">
        <v>58046</v>
      </c>
      <c r="E36" s="51">
        <v>57108</v>
      </c>
      <c r="F36" s="47"/>
      <c r="G36" s="39"/>
      <c r="H36" s="39"/>
      <c r="I36" s="39"/>
      <c r="J36" s="39"/>
      <c r="K36" s="39"/>
      <c r="L36" s="39"/>
    </row>
    <row r="37" spans="1:12" ht="15.75" thickBot="1" x14ac:dyDescent="0.3">
      <c r="A37" s="72"/>
      <c r="B37" s="47" t="s">
        <v>48</v>
      </c>
      <c r="C37" s="51">
        <v>62194</v>
      </c>
      <c r="D37" s="51">
        <v>64074</v>
      </c>
      <c r="E37" s="61" t="s">
        <v>49</v>
      </c>
      <c r="F37" s="47"/>
      <c r="G37" s="39"/>
      <c r="H37" s="39"/>
      <c r="I37" s="39"/>
      <c r="J37" s="39"/>
      <c r="K37" s="39"/>
      <c r="L37" s="39"/>
    </row>
    <row r="38" spans="1:12" ht="15.75" thickBot="1" x14ac:dyDescent="0.3">
      <c r="A38" s="72"/>
      <c r="B38" s="47" t="s">
        <v>50</v>
      </c>
      <c r="C38" s="51">
        <v>104100</v>
      </c>
      <c r="D38" s="51">
        <v>121600</v>
      </c>
      <c r="E38" s="51">
        <v>123700</v>
      </c>
      <c r="F38" s="47"/>
      <c r="G38" s="39"/>
      <c r="H38" s="39"/>
      <c r="I38" s="39"/>
      <c r="J38" s="39"/>
      <c r="K38" s="39"/>
      <c r="L38" s="39"/>
    </row>
    <row r="39" spans="1:12" ht="14.45" customHeight="1" x14ac:dyDescent="0.25">
      <c r="A39" s="47"/>
      <c r="B39" s="47"/>
      <c r="C39" s="47"/>
      <c r="D39" s="47"/>
      <c r="E39" s="47"/>
      <c r="F39" s="47"/>
      <c r="G39" s="39"/>
      <c r="H39" s="39"/>
      <c r="I39" s="39"/>
      <c r="J39" s="39"/>
      <c r="K39" s="39"/>
      <c r="L39" s="39"/>
    </row>
    <row r="40" spans="1:12" ht="14.45" customHeight="1" x14ac:dyDescent="0.25">
      <c r="A40" s="47"/>
      <c r="B40" s="46" t="s">
        <v>64</v>
      </c>
      <c r="C40" s="47"/>
      <c r="D40" s="47"/>
      <c r="E40" s="47"/>
      <c r="F40" s="47"/>
      <c r="G40" s="39"/>
      <c r="H40" s="39"/>
      <c r="I40" s="39"/>
      <c r="J40" s="39"/>
      <c r="K40" s="39"/>
      <c r="L40" s="39"/>
    </row>
    <row r="41" spans="1:12" x14ac:dyDescent="0.25">
      <c r="A41" s="47"/>
      <c r="G41" s="39"/>
      <c r="H41" s="39"/>
      <c r="I41" s="39"/>
      <c r="J41" s="39"/>
      <c r="K41" s="39"/>
      <c r="L41" s="39"/>
    </row>
    <row r="42" spans="1:12" x14ac:dyDescent="0.25">
      <c r="A42" s="47"/>
      <c r="G42" s="39"/>
      <c r="H42" s="39"/>
      <c r="I42" s="39"/>
      <c r="J42" s="39"/>
      <c r="K42" s="39"/>
      <c r="L42" s="39"/>
    </row>
    <row r="43" spans="1:12" x14ac:dyDescent="0.25">
      <c r="A43" s="47"/>
      <c r="G43" s="39"/>
      <c r="H43" s="39"/>
      <c r="I43" s="39"/>
      <c r="J43" s="39"/>
      <c r="K43" s="39"/>
      <c r="L43" s="39"/>
    </row>
    <row r="44" spans="1:12" x14ac:dyDescent="0.25">
      <c r="A44" s="47"/>
      <c r="G44" s="39"/>
      <c r="H44" s="39"/>
      <c r="I44" s="39"/>
      <c r="J44" s="39"/>
      <c r="K44" s="39"/>
      <c r="L44" s="39"/>
    </row>
    <row r="45" spans="1:12" x14ac:dyDescent="0.25">
      <c r="A45" s="47"/>
      <c r="G45" s="39"/>
      <c r="H45" s="39"/>
      <c r="I45" s="39"/>
      <c r="J45" s="39"/>
      <c r="K45" s="39"/>
      <c r="L45" s="39"/>
    </row>
    <row r="46" spans="1:12" x14ac:dyDescent="0.25">
      <c r="A46" s="47"/>
      <c r="G46" s="39"/>
      <c r="H46" s="39"/>
      <c r="I46" s="39"/>
      <c r="J46" s="39"/>
      <c r="K46" s="39"/>
      <c r="L46" s="39"/>
    </row>
    <row r="47" spans="1:12" x14ac:dyDescent="0.25">
      <c r="A47" s="47"/>
      <c r="G47" s="39"/>
      <c r="H47" s="39"/>
      <c r="I47" s="39"/>
      <c r="J47" s="39"/>
      <c r="K47" s="39"/>
      <c r="L47" s="39"/>
    </row>
    <row r="48" spans="1:12" x14ac:dyDescent="0.25">
      <c r="A48" s="47"/>
      <c r="G48" s="39"/>
      <c r="H48" s="39"/>
      <c r="I48" s="39"/>
      <c r="J48" s="39"/>
      <c r="K48" s="39"/>
      <c r="L48" s="39"/>
    </row>
    <row r="49" spans="1:12" x14ac:dyDescent="0.25">
      <c r="A49" s="39"/>
      <c r="G49" s="39"/>
      <c r="H49" s="39"/>
      <c r="I49" s="39"/>
      <c r="J49" s="39"/>
      <c r="K49" s="39"/>
      <c r="L49" s="39"/>
    </row>
    <row r="50" spans="1:12" x14ac:dyDescent="0.25">
      <c r="A50" s="39"/>
      <c r="G50" s="39"/>
      <c r="H50" s="39"/>
      <c r="I50" s="39"/>
      <c r="J50" s="39"/>
      <c r="K50" s="39"/>
      <c r="L50" s="39"/>
    </row>
    <row r="51" spans="1:12" x14ac:dyDescent="0.25">
      <c r="A51" s="39"/>
      <c r="G51" s="39"/>
      <c r="H51" s="39"/>
      <c r="I51" s="39"/>
      <c r="J51" s="39"/>
      <c r="K51" s="39"/>
      <c r="L51" s="39"/>
    </row>
    <row r="52" spans="1:12" x14ac:dyDescent="0.25">
      <c r="A52" s="39"/>
      <c r="G52" s="39"/>
      <c r="H52" s="39"/>
      <c r="I52" s="39"/>
      <c r="J52" s="39"/>
      <c r="K52" s="39"/>
      <c r="L52" s="39"/>
    </row>
    <row r="53" spans="1:12" x14ac:dyDescent="0.25">
      <c r="A53" s="39"/>
      <c r="G53" s="39"/>
      <c r="H53" s="39"/>
      <c r="I53" s="39"/>
      <c r="J53" s="39"/>
      <c r="K53" s="39"/>
      <c r="L53" s="39"/>
    </row>
    <row r="54" spans="1:12" x14ac:dyDescent="0.25">
      <c r="A54" s="39"/>
      <c r="G54" s="39"/>
      <c r="H54" s="39"/>
      <c r="I54" s="39"/>
      <c r="J54" s="39"/>
      <c r="K54" s="39"/>
      <c r="L54" s="39"/>
    </row>
    <row r="55" spans="1:12" x14ac:dyDescent="0.25">
      <c r="A55" s="39"/>
      <c r="G55" s="39"/>
      <c r="H55" s="39"/>
      <c r="I55" s="39"/>
      <c r="J55" s="39"/>
      <c r="K55" s="39"/>
      <c r="L55" s="39"/>
    </row>
    <row r="56" spans="1:12" x14ac:dyDescent="0.25">
      <c r="A56" s="39"/>
      <c r="G56" s="39"/>
      <c r="H56" s="39"/>
      <c r="I56" s="39"/>
      <c r="J56" s="39"/>
      <c r="K56" s="39"/>
      <c r="L56" s="39"/>
    </row>
    <row r="57" spans="1:12" x14ac:dyDescent="0.25">
      <c r="A57" s="39"/>
      <c r="B57" s="47"/>
      <c r="C57" s="47"/>
      <c r="D57" s="47"/>
      <c r="E57" s="47"/>
      <c r="F57" s="47"/>
      <c r="G57" s="39"/>
      <c r="H57" s="39"/>
      <c r="I57" s="39"/>
      <c r="J57" s="39"/>
      <c r="K57" s="39"/>
      <c r="L57" s="39"/>
    </row>
    <row r="58" spans="1:12" x14ac:dyDescent="0.25">
      <c r="A58" s="39"/>
      <c r="B58" s="47"/>
      <c r="C58" s="47"/>
      <c r="D58" s="47"/>
      <c r="E58" s="47"/>
      <c r="F58" s="47"/>
      <c r="G58" s="39"/>
      <c r="H58" s="39"/>
      <c r="I58" s="39"/>
      <c r="J58" s="39"/>
      <c r="K58" s="39"/>
      <c r="L58" s="39"/>
    </row>
    <row r="59" spans="1:12" x14ac:dyDescent="0.25">
      <c r="A59" s="39"/>
      <c r="B59" s="47"/>
      <c r="C59" s="47"/>
      <c r="D59" s="47"/>
      <c r="E59" s="47"/>
      <c r="F59" s="47"/>
      <c r="G59" s="39"/>
      <c r="H59" s="39"/>
      <c r="I59" s="39"/>
      <c r="J59" s="39"/>
      <c r="K59" s="39"/>
      <c r="L59" s="39"/>
    </row>
    <row r="60" spans="1:12" x14ac:dyDescent="0.25">
      <c r="A60" s="39"/>
      <c r="B60" s="47"/>
      <c r="C60" s="47"/>
      <c r="D60" s="47"/>
      <c r="E60" s="47"/>
      <c r="F60" s="47"/>
      <c r="G60" s="39"/>
      <c r="H60" s="39"/>
      <c r="I60" s="39"/>
      <c r="J60" s="39"/>
      <c r="K60" s="39"/>
      <c r="L60" s="39"/>
    </row>
    <row r="61" spans="1:12" x14ac:dyDescent="0.25">
      <c r="A61" s="39"/>
      <c r="B61" s="47"/>
      <c r="C61" s="47"/>
      <c r="D61" s="47"/>
      <c r="E61" s="47"/>
      <c r="F61" s="47"/>
      <c r="G61" s="39"/>
      <c r="H61" s="39"/>
      <c r="I61" s="39"/>
      <c r="J61" s="39"/>
      <c r="K61" s="39"/>
      <c r="L61" s="39"/>
    </row>
    <row r="62" spans="1:12" x14ac:dyDescent="0.25">
      <c r="A62" s="39"/>
      <c r="B62" s="47"/>
      <c r="C62" s="47"/>
      <c r="D62" s="47"/>
      <c r="E62" s="47"/>
      <c r="F62" s="47"/>
      <c r="G62" s="39"/>
      <c r="H62" s="39"/>
      <c r="I62" s="39"/>
      <c r="J62" s="39"/>
      <c r="K62" s="39"/>
      <c r="L62" s="39"/>
    </row>
    <row r="63" spans="1:12" x14ac:dyDescent="0.25">
      <c r="A63" s="39"/>
      <c r="B63" s="47"/>
      <c r="C63" s="47"/>
      <c r="D63" s="47"/>
      <c r="E63" s="47"/>
      <c r="F63" s="47"/>
      <c r="G63" s="39"/>
      <c r="H63" s="39"/>
      <c r="I63" s="39"/>
      <c r="J63" s="39"/>
      <c r="K63" s="39"/>
      <c r="L63" s="39"/>
    </row>
    <row r="64" spans="1:12" x14ac:dyDescent="0.25">
      <c r="A64" s="39"/>
      <c r="B64" s="47"/>
      <c r="C64" s="47"/>
      <c r="D64" s="47"/>
      <c r="E64" s="47"/>
      <c r="F64" s="47"/>
      <c r="G64" s="39"/>
      <c r="H64" s="39"/>
      <c r="I64" s="39"/>
      <c r="J64" s="39"/>
      <c r="K64" s="39"/>
      <c r="L64" s="39"/>
    </row>
    <row r="65" spans="1:12" x14ac:dyDescent="0.25">
      <c r="A65" s="39"/>
      <c r="B65" s="47"/>
      <c r="C65" s="47"/>
      <c r="D65" s="47"/>
      <c r="E65" s="47"/>
      <c r="F65" s="47"/>
      <c r="G65" s="47"/>
      <c r="H65" s="47"/>
      <c r="I65" s="47"/>
      <c r="J65" s="47"/>
      <c r="K65" s="39"/>
      <c r="L65" s="39"/>
    </row>
    <row r="66" spans="1:12" x14ac:dyDescent="0.25">
      <c r="A66" s="39"/>
      <c r="B66" s="47"/>
      <c r="C66" s="47"/>
      <c r="D66" s="47"/>
      <c r="E66" s="47"/>
      <c r="F66" s="47"/>
      <c r="G66" s="47"/>
      <c r="H66" s="47"/>
      <c r="I66" s="47"/>
      <c r="J66" s="47"/>
      <c r="K66" s="39"/>
      <c r="L66" s="39"/>
    </row>
    <row r="67" spans="1:12" x14ac:dyDescent="0.25">
      <c r="A67" s="39"/>
      <c r="B67" s="47"/>
      <c r="C67" s="47"/>
      <c r="D67" s="47"/>
      <c r="E67" s="47"/>
      <c r="F67" s="47"/>
      <c r="G67" s="47"/>
      <c r="H67" s="47"/>
      <c r="I67" s="47"/>
      <c r="J67" s="47"/>
      <c r="K67" s="39"/>
      <c r="L67" s="39"/>
    </row>
    <row r="68" spans="1:12" x14ac:dyDescent="0.25">
      <c r="A68" s="39"/>
      <c r="B68" s="47"/>
      <c r="C68" s="47"/>
      <c r="D68" s="47"/>
      <c r="E68" s="47"/>
      <c r="F68" s="47"/>
      <c r="G68" s="47"/>
      <c r="H68" s="47"/>
      <c r="I68" s="47"/>
      <c r="J68" s="47"/>
      <c r="K68" s="39"/>
      <c r="L68" s="39"/>
    </row>
    <row r="69" spans="1:12" x14ac:dyDescent="0.25">
      <c r="A69" s="39"/>
      <c r="B69" s="47"/>
      <c r="C69" s="47"/>
      <c r="D69" s="47"/>
      <c r="E69" s="47"/>
      <c r="F69" s="47"/>
      <c r="G69" s="47"/>
      <c r="H69" s="47"/>
      <c r="I69" s="47"/>
      <c r="J69" s="47"/>
      <c r="K69" s="39"/>
      <c r="L69" s="39"/>
    </row>
    <row r="70" spans="1:12" x14ac:dyDescent="0.25">
      <c r="A70" s="39"/>
      <c r="B70" s="47"/>
      <c r="C70" s="47"/>
      <c r="D70" s="47"/>
      <c r="E70" s="47"/>
      <c r="F70" s="47"/>
      <c r="G70" s="47"/>
      <c r="H70" s="47"/>
      <c r="I70" s="47"/>
      <c r="J70" s="47"/>
      <c r="K70" s="39"/>
      <c r="L70" s="39"/>
    </row>
    <row r="71" spans="1:12" x14ac:dyDescent="0.25">
      <c r="A71" s="39"/>
      <c r="B71" s="47"/>
      <c r="C71" s="47"/>
      <c r="D71" s="47"/>
      <c r="E71" s="47"/>
      <c r="F71" s="47"/>
      <c r="G71" s="47"/>
      <c r="H71" s="47"/>
      <c r="I71" s="47"/>
      <c r="J71" s="47"/>
      <c r="K71" s="39"/>
      <c r="L71" s="39"/>
    </row>
    <row r="72" spans="1:12" x14ac:dyDescent="0.25">
      <c r="A72" s="39"/>
      <c r="B72" s="47"/>
      <c r="C72" s="47"/>
      <c r="D72" s="47"/>
      <c r="E72" s="47"/>
      <c r="F72" s="47"/>
      <c r="G72" s="47"/>
      <c r="H72" s="47"/>
      <c r="I72" s="47"/>
      <c r="J72" s="47"/>
      <c r="K72" s="39"/>
      <c r="L72" s="39"/>
    </row>
    <row r="73" spans="1:12" x14ac:dyDescent="0.25">
      <c r="A73" s="39"/>
      <c r="B73" s="47"/>
      <c r="C73" s="47"/>
      <c r="D73" s="47"/>
      <c r="E73" s="47"/>
      <c r="F73" s="47"/>
      <c r="G73" s="47"/>
      <c r="H73" s="47"/>
      <c r="I73" s="47"/>
      <c r="J73" s="47"/>
      <c r="K73" s="39"/>
      <c r="L73" s="39"/>
    </row>
    <row r="74" spans="1:12" x14ac:dyDescent="0.25">
      <c r="A74" s="39"/>
      <c r="B74" s="47"/>
      <c r="C74" s="47"/>
      <c r="D74" s="47"/>
      <c r="E74" s="47"/>
      <c r="F74" s="47"/>
      <c r="G74" s="47"/>
      <c r="H74" s="47"/>
      <c r="I74" s="47"/>
      <c r="J74" s="47"/>
      <c r="K74" s="39"/>
      <c r="L74" s="39"/>
    </row>
    <row r="75" spans="1:12" x14ac:dyDescent="0.25">
      <c r="A75" s="39"/>
      <c r="B75" s="47"/>
      <c r="C75" s="47"/>
      <c r="D75" s="47"/>
      <c r="E75" s="47"/>
      <c r="F75" s="47"/>
      <c r="G75" s="47"/>
      <c r="H75" s="47"/>
      <c r="I75" s="47"/>
      <c r="J75" s="47"/>
      <c r="K75" s="39"/>
      <c r="L75" s="39"/>
    </row>
    <row r="76" spans="1:12" x14ac:dyDescent="0.25">
      <c r="A76" s="39"/>
      <c r="B76" s="47"/>
      <c r="C76" s="47"/>
      <c r="D76" s="47"/>
      <c r="E76" s="47"/>
      <c r="F76" s="47"/>
      <c r="G76" s="47"/>
      <c r="H76" s="47"/>
      <c r="I76" s="47"/>
      <c r="J76" s="47"/>
      <c r="K76" s="39"/>
      <c r="L76" s="39"/>
    </row>
    <row r="77" spans="1:12" x14ac:dyDescent="0.25">
      <c r="A77" s="39"/>
      <c r="B77" s="54"/>
      <c r="C77" s="54"/>
      <c r="D77" s="54"/>
      <c r="E77" s="54"/>
      <c r="F77" s="54"/>
      <c r="G77" s="54"/>
      <c r="H77" s="54"/>
      <c r="I77" s="54"/>
      <c r="J77" s="54"/>
      <c r="K77" s="39"/>
      <c r="L77" s="39"/>
    </row>
    <row r="78" spans="1:12" x14ac:dyDescent="0.25">
      <c r="A78" s="39"/>
      <c r="B78" s="54"/>
      <c r="C78" s="54"/>
      <c r="D78" s="54"/>
      <c r="E78" s="54"/>
      <c r="F78" s="54"/>
      <c r="G78" s="54"/>
      <c r="H78" s="54"/>
      <c r="I78" s="54"/>
      <c r="J78" s="54"/>
      <c r="K78" s="39"/>
      <c r="L78" s="39"/>
    </row>
    <row r="79" spans="1:12" x14ac:dyDescent="0.25">
      <c r="A79" s="39"/>
      <c r="B79" s="54"/>
      <c r="C79" s="54"/>
      <c r="D79" s="54"/>
      <c r="E79" s="54"/>
      <c r="F79" s="54"/>
      <c r="G79" s="54"/>
      <c r="H79" s="54"/>
      <c r="I79" s="54"/>
      <c r="J79" s="54"/>
      <c r="K79" s="39"/>
      <c r="L79" s="39"/>
    </row>
    <row r="80" spans="1:12" x14ac:dyDescent="0.25">
      <c r="A80" s="39"/>
      <c r="B80" s="54"/>
      <c r="C80" s="54"/>
      <c r="D80" s="54"/>
      <c r="E80" s="54"/>
      <c r="F80" s="54"/>
      <c r="G80" s="54"/>
      <c r="H80" s="54"/>
      <c r="I80" s="54"/>
      <c r="J80" s="54"/>
      <c r="K80" s="39"/>
      <c r="L80" s="39"/>
    </row>
    <row r="81" spans="1:12" x14ac:dyDescent="0.25">
      <c r="A81" s="39"/>
      <c r="B81" s="54"/>
      <c r="C81" s="54"/>
      <c r="D81" s="54"/>
      <c r="E81" s="54"/>
      <c r="F81" s="54"/>
      <c r="G81" s="54"/>
      <c r="H81" s="54"/>
      <c r="I81" s="54"/>
      <c r="J81" s="54"/>
      <c r="K81" s="39"/>
      <c r="L81" s="39"/>
    </row>
    <row r="82" spans="1:12" x14ac:dyDescent="0.25">
      <c r="A82" s="39"/>
      <c r="B82" s="54"/>
      <c r="C82" s="54"/>
      <c r="D82" s="54"/>
      <c r="E82" s="54"/>
      <c r="F82" s="54"/>
      <c r="G82" s="54"/>
      <c r="H82" s="54"/>
      <c r="I82" s="54"/>
      <c r="J82" s="54"/>
      <c r="K82" s="39"/>
      <c r="L82" s="39"/>
    </row>
    <row r="83" spans="1:12" x14ac:dyDescent="0.25">
      <c r="A83" s="39"/>
      <c r="B83" s="54"/>
      <c r="C83" s="54"/>
      <c r="D83" s="54"/>
      <c r="E83" s="54"/>
      <c r="F83" s="54"/>
      <c r="G83" s="54"/>
      <c r="H83" s="54"/>
      <c r="I83" s="54"/>
      <c r="J83" s="54"/>
      <c r="K83" s="39"/>
      <c r="L83" s="39"/>
    </row>
    <row r="84" spans="1:12" x14ac:dyDescent="0.25">
      <c r="A84" s="39"/>
      <c r="B84" s="54"/>
      <c r="C84" s="54"/>
      <c r="D84" s="54"/>
      <c r="E84" s="54"/>
      <c r="F84" s="54"/>
      <c r="G84" s="54"/>
      <c r="H84" s="54"/>
      <c r="I84" s="54"/>
      <c r="J84" s="54"/>
      <c r="K84" s="39"/>
      <c r="L84" s="39"/>
    </row>
  </sheetData>
  <mergeCells count="10">
    <mergeCell ref="A33:A38"/>
    <mergeCell ref="A25:A27"/>
    <mergeCell ref="A29:A31"/>
    <mergeCell ref="F1:H5"/>
    <mergeCell ref="A1:D2"/>
    <mergeCell ref="A3:D4"/>
    <mergeCell ref="A21:A23"/>
    <mergeCell ref="A17:A19"/>
    <mergeCell ref="A13:A15"/>
    <mergeCell ref="A9:A11"/>
  </mergeCells>
  <hyperlinks>
    <hyperlink ref="B40" location="'MSA Overview'!A1" display="Click for the Overview and Sources"/>
  </hyperlink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80" zoomScaleNormal="80" workbookViewId="0">
      <selection sqref="A1:D2"/>
    </sheetView>
  </sheetViews>
  <sheetFormatPr defaultRowHeight="15" x14ac:dyDescent="0.25"/>
  <cols>
    <col min="1" max="1" width="27.625" customWidth="1"/>
    <col min="2" max="2" width="21.375" customWidth="1"/>
    <col min="3" max="3" width="16.75" customWidth="1"/>
    <col min="4" max="4" width="28.625" customWidth="1"/>
    <col min="6" max="6" width="23.375" customWidth="1"/>
    <col min="7" max="7" width="16.75" customWidth="1"/>
    <col min="8" max="8" width="10.625" customWidth="1"/>
  </cols>
  <sheetData>
    <row r="1" spans="1:10" s="47" customFormat="1" ht="14.45" customHeight="1" x14ac:dyDescent="0.25">
      <c r="A1" s="67" t="s">
        <v>31</v>
      </c>
      <c r="B1" s="67"/>
      <c r="C1" s="67"/>
      <c r="D1" s="67"/>
      <c r="F1" s="74"/>
      <c r="G1" s="74"/>
      <c r="H1" s="74"/>
    </row>
    <row r="2" spans="1:10" s="47" customFormat="1" ht="15" customHeight="1" x14ac:dyDescent="0.25">
      <c r="A2" s="67"/>
      <c r="B2" s="67"/>
      <c r="C2" s="67"/>
      <c r="D2" s="67"/>
      <c r="F2" s="74"/>
      <c r="G2" s="74"/>
      <c r="H2" s="74"/>
    </row>
    <row r="3" spans="1:10" s="47" customFormat="1" ht="15.6" customHeight="1" x14ac:dyDescent="0.25">
      <c r="A3" s="65" t="s">
        <v>63</v>
      </c>
      <c r="B3" s="65"/>
      <c r="C3" s="65"/>
      <c r="D3" s="65"/>
      <c r="F3" s="74"/>
      <c r="G3" s="74"/>
      <c r="H3" s="74"/>
    </row>
    <row r="4" spans="1:10" s="47" customFormat="1" ht="15.6" customHeight="1" thickBot="1" x14ac:dyDescent="0.3">
      <c r="A4" s="75"/>
      <c r="B4" s="75"/>
      <c r="C4" s="75"/>
      <c r="D4" s="75"/>
      <c r="F4" s="74"/>
      <c r="G4" s="74"/>
      <c r="H4" s="74"/>
    </row>
    <row r="5" spans="1:10" s="47" customFormat="1" ht="15.75" thickTop="1" x14ac:dyDescent="0.25">
      <c r="A5" s="49"/>
      <c r="F5" s="74"/>
      <c r="G5" s="74"/>
      <c r="H5" s="74"/>
      <c r="I5" s="55"/>
      <c r="J5" s="53"/>
    </row>
    <row r="6" spans="1:10" ht="14.45" customHeight="1" x14ac:dyDescent="0.25">
      <c r="A6" s="69" t="s">
        <v>62</v>
      </c>
      <c r="B6" s="69"/>
      <c r="C6" s="69"/>
      <c r="D6" s="69"/>
      <c r="E6" s="69"/>
      <c r="F6" s="69"/>
      <c r="G6" s="69"/>
      <c r="H6" s="69"/>
    </row>
    <row r="7" spans="1:10" x14ac:dyDescent="0.25">
      <c r="A7" s="69"/>
      <c r="B7" s="69"/>
      <c r="C7" s="69"/>
      <c r="D7" s="69"/>
      <c r="E7" s="69"/>
      <c r="F7" s="69"/>
      <c r="G7" s="69"/>
      <c r="H7" s="69"/>
    </row>
    <row r="8" spans="1:10" x14ac:dyDescent="0.25">
      <c r="A8" s="69"/>
      <c r="B8" s="69"/>
      <c r="C8" s="69"/>
      <c r="D8" s="69"/>
      <c r="E8" s="69"/>
      <c r="F8" s="69"/>
      <c r="G8" s="69"/>
      <c r="H8" s="69"/>
    </row>
    <row r="9" spans="1:10" x14ac:dyDescent="0.25">
      <c r="A9" s="69"/>
      <c r="B9" s="69"/>
      <c r="C9" s="69"/>
      <c r="D9" s="69"/>
      <c r="E9" s="69"/>
      <c r="F9" s="69"/>
      <c r="G9" s="69"/>
      <c r="H9" s="69"/>
    </row>
    <row r="10" spans="1:10" x14ac:dyDescent="0.25">
      <c r="A10" s="69"/>
      <c r="B10" s="69"/>
      <c r="C10" s="69"/>
      <c r="D10" s="69"/>
      <c r="E10" s="69"/>
      <c r="F10" s="69"/>
      <c r="G10" s="69"/>
      <c r="H10" s="69"/>
    </row>
    <row r="11" spans="1:10" x14ac:dyDescent="0.25">
      <c r="A11" s="69"/>
      <c r="B11" s="69"/>
      <c r="C11" s="69"/>
      <c r="D11" s="69"/>
      <c r="E11" s="69"/>
      <c r="F11" s="69"/>
      <c r="G11" s="69"/>
      <c r="H11" s="69"/>
    </row>
    <row r="12" spans="1:10" x14ac:dyDescent="0.25">
      <c r="A12" s="69"/>
      <c r="B12" s="69"/>
      <c r="C12" s="69"/>
      <c r="D12" s="69"/>
      <c r="E12" s="69"/>
      <c r="F12" s="69"/>
      <c r="G12" s="69"/>
      <c r="H12" s="69"/>
    </row>
    <row r="13" spans="1:10" x14ac:dyDescent="0.25">
      <c r="A13" s="69"/>
      <c r="B13" s="69"/>
      <c r="C13" s="69"/>
      <c r="D13" s="69"/>
      <c r="E13" s="69"/>
      <c r="F13" s="69"/>
      <c r="G13" s="69"/>
      <c r="H13" s="69"/>
    </row>
    <row r="14" spans="1:10" x14ac:dyDescent="0.25">
      <c r="A14" s="69"/>
      <c r="B14" s="69"/>
      <c r="C14" s="69"/>
      <c r="D14" s="69"/>
      <c r="E14" s="69"/>
      <c r="F14" s="69"/>
      <c r="G14" s="69"/>
      <c r="H14" s="69"/>
    </row>
    <row r="15" spans="1:10" x14ac:dyDescent="0.25">
      <c r="A15" s="69"/>
      <c r="B15" s="69"/>
      <c r="C15" s="69"/>
      <c r="D15" s="69"/>
      <c r="E15" s="69"/>
      <c r="F15" s="69"/>
      <c r="G15" s="69"/>
      <c r="H15" s="69"/>
    </row>
    <row r="16" spans="1:10" x14ac:dyDescent="0.25">
      <c r="A16" s="69"/>
      <c r="B16" s="69"/>
      <c r="C16" s="69"/>
      <c r="D16" s="69"/>
      <c r="E16" s="69"/>
      <c r="F16" s="69"/>
      <c r="G16" s="69"/>
      <c r="H16" s="69"/>
    </row>
    <row r="17" spans="1:8" x14ac:dyDescent="0.25">
      <c r="A17" s="69"/>
      <c r="B17" s="69"/>
      <c r="C17" s="69"/>
      <c r="D17" s="69"/>
      <c r="E17" s="69"/>
      <c r="F17" s="69"/>
      <c r="G17" s="69"/>
      <c r="H17" s="69"/>
    </row>
    <row r="18" spans="1:8" x14ac:dyDescent="0.25">
      <c r="A18" s="69"/>
      <c r="B18" s="69"/>
      <c r="C18" s="69"/>
      <c r="D18" s="69"/>
      <c r="E18" s="69"/>
      <c r="F18" s="69"/>
      <c r="G18" s="69"/>
      <c r="H18" s="69"/>
    </row>
    <row r="19" spans="1:8" x14ac:dyDescent="0.25">
      <c r="A19" s="69"/>
      <c r="B19" s="69"/>
      <c r="C19" s="69"/>
      <c r="D19" s="69"/>
      <c r="E19" s="69"/>
      <c r="F19" s="69"/>
      <c r="G19" s="69"/>
      <c r="H19" s="69"/>
    </row>
    <row r="20" spans="1:8" x14ac:dyDescent="0.25">
      <c r="A20" s="69"/>
      <c r="B20" s="69"/>
      <c r="C20" s="69"/>
      <c r="D20" s="69"/>
      <c r="E20" s="69"/>
      <c r="F20" s="69"/>
      <c r="G20" s="69"/>
      <c r="H20" s="69"/>
    </row>
    <row r="21" spans="1:8" x14ac:dyDescent="0.25">
      <c r="A21" s="69"/>
      <c r="B21" s="69"/>
      <c r="C21" s="69"/>
      <c r="D21" s="69"/>
      <c r="E21" s="69"/>
      <c r="F21" s="69"/>
      <c r="G21" s="69"/>
      <c r="H21" s="69"/>
    </row>
  </sheetData>
  <mergeCells count="4">
    <mergeCell ref="A1:D2"/>
    <mergeCell ref="F1:H5"/>
    <mergeCell ref="A3:D4"/>
    <mergeCell ref="A6:H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tabSelected="1" zoomScale="80" zoomScaleNormal="80" workbookViewId="0">
      <selection activeCell="I24" sqref="I24"/>
    </sheetView>
  </sheetViews>
  <sheetFormatPr defaultRowHeight="15" x14ac:dyDescent="0.25"/>
  <cols>
    <col min="1" max="1" width="20.25" bestFit="1" customWidth="1"/>
    <col min="2" max="2" width="47" bestFit="1" customWidth="1"/>
    <col min="3" max="3" width="16.375" style="3" bestFit="1" customWidth="1"/>
    <col min="4" max="8" width="16.375" bestFit="1" customWidth="1"/>
    <col min="9" max="9" width="16.125" customWidth="1"/>
    <col min="10" max="10" width="11.625" customWidth="1"/>
    <col min="11" max="11" width="16.25" customWidth="1"/>
  </cols>
  <sheetData>
    <row r="1" spans="1:11" x14ac:dyDescent="0.25">
      <c r="C1" s="67" t="s">
        <v>0</v>
      </c>
      <c r="D1" s="67"/>
      <c r="E1" s="67"/>
      <c r="F1" s="67"/>
      <c r="G1" s="67"/>
      <c r="I1" s="74"/>
      <c r="J1" s="74"/>
      <c r="K1" s="74"/>
    </row>
    <row r="2" spans="1:11" ht="15" customHeight="1" x14ac:dyDescent="0.25">
      <c r="C2" s="67"/>
      <c r="D2" s="67"/>
      <c r="E2" s="67"/>
      <c r="F2" s="67"/>
      <c r="G2" s="67"/>
      <c r="I2" s="74"/>
      <c r="J2" s="74"/>
      <c r="K2" s="74"/>
    </row>
    <row r="3" spans="1:11" ht="15.6" customHeight="1" x14ac:dyDescent="0.25">
      <c r="C3" s="65" t="s">
        <v>1</v>
      </c>
      <c r="D3" s="65"/>
      <c r="E3" s="65"/>
      <c r="F3" s="65"/>
      <c r="G3" s="65"/>
      <c r="I3" s="74"/>
      <c r="J3" s="74"/>
      <c r="K3" s="74"/>
    </row>
    <row r="4" spans="1:11" ht="15.6" customHeight="1" thickBot="1" x14ac:dyDescent="0.3">
      <c r="C4" s="66"/>
      <c r="D4" s="66"/>
      <c r="E4" s="66"/>
      <c r="F4" s="66"/>
      <c r="G4" s="66"/>
      <c r="I4" s="74"/>
      <c r="J4" s="74"/>
      <c r="K4" s="74"/>
    </row>
    <row r="5" spans="1:11" ht="15.75" thickTop="1" x14ac:dyDescent="0.25">
      <c r="I5" s="74"/>
      <c r="J5" s="74"/>
      <c r="K5" s="74"/>
    </row>
    <row r="6" spans="1:11" x14ac:dyDescent="0.25">
      <c r="B6" s="2" t="s">
        <v>0</v>
      </c>
      <c r="I6" s="13"/>
      <c r="J6" s="13"/>
      <c r="K6" s="13"/>
    </row>
    <row r="7" spans="1:11" ht="69.75" thickBot="1" x14ac:dyDescent="0.35">
      <c r="C7" s="12">
        <v>2010</v>
      </c>
      <c r="D7" s="12">
        <v>2011</v>
      </c>
      <c r="E7" s="12">
        <v>2012</v>
      </c>
      <c r="F7" s="12">
        <v>2013</v>
      </c>
      <c r="G7" s="12">
        <v>2014</v>
      </c>
      <c r="H7" s="12">
        <v>2015</v>
      </c>
      <c r="I7" s="38" t="s">
        <v>2</v>
      </c>
      <c r="J7" s="64" t="s">
        <v>3</v>
      </c>
      <c r="K7" s="12" t="s">
        <v>4</v>
      </c>
    </row>
    <row r="8" spans="1:11" ht="15.75" thickTop="1" x14ac:dyDescent="0.25">
      <c r="C8"/>
    </row>
    <row r="9" spans="1:11" ht="17.25" x14ac:dyDescent="0.25">
      <c r="A9" s="71" t="s">
        <v>5</v>
      </c>
      <c r="B9" s="1" t="s">
        <v>6</v>
      </c>
      <c r="C9" s="17">
        <f>SUM(C10:C12)</f>
        <v>21174</v>
      </c>
      <c r="D9" s="17">
        <f>SUM(D10:D12)</f>
        <v>21437</v>
      </c>
      <c r="E9" s="17">
        <f>SUM(E10:E12)</f>
        <v>22499</v>
      </c>
      <c r="F9" s="6">
        <f>17997+5703+3602</f>
        <v>27302</v>
      </c>
      <c r="G9" s="6">
        <f>20779+6579+3905</f>
        <v>31263</v>
      </c>
      <c r="H9" s="6">
        <f>24430+6773+4320</f>
        <v>35523</v>
      </c>
      <c r="I9" s="17">
        <v>21005</v>
      </c>
      <c r="J9" s="4">
        <f t="shared" ref="J9:J29" si="0">((H9-C9)/C9)</f>
        <v>0.67767072825162933</v>
      </c>
    </row>
    <row r="10" spans="1:11" x14ac:dyDescent="0.25">
      <c r="A10" s="71"/>
      <c r="B10" s="1" t="s">
        <v>7</v>
      </c>
      <c r="C10" s="17">
        <v>4400</v>
      </c>
      <c r="D10" s="17">
        <v>4959</v>
      </c>
      <c r="E10" s="17">
        <v>5937</v>
      </c>
      <c r="F10" s="6">
        <v>5703</v>
      </c>
      <c r="G10" s="6">
        <v>6579</v>
      </c>
      <c r="H10" s="6">
        <v>6773</v>
      </c>
      <c r="I10" s="17">
        <v>4848</v>
      </c>
      <c r="J10" s="4">
        <f t="shared" si="0"/>
        <v>0.53931818181818181</v>
      </c>
    </row>
    <row r="11" spans="1:11" x14ac:dyDescent="0.25">
      <c r="A11" s="71"/>
      <c r="B11" s="1" t="s">
        <v>8</v>
      </c>
      <c r="C11" s="17">
        <v>14058</v>
      </c>
      <c r="D11" s="17">
        <v>13529</v>
      </c>
      <c r="E11" s="17">
        <v>14390</v>
      </c>
      <c r="F11" s="6">
        <v>17997</v>
      </c>
      <c r="G11" s="6">
        <v>20779</v>
      </c>
      <c r="H11" s="6">
        <v>24430</v>
      </c>
      <c r="I11" s="17">
        <v>14053</v>
      </c>
      <c r="J11" s="4">
        <f t="shared" si="0"/>
        <v>0.73780054061744205</v>
      </c>
    </row>
    <row r="12" spans="1:11" x14ac:dyDescent="0.25">
      <c r="A12" s="71"/>
      <c r="B12" s="1" t="s">
        <v>9</v>
      </c>
      <c r="C12" s="17">
        <v>2716</v>
      </c>
      <c r="D12" s="17">
        <v>2949</v>
      </c>
      <c r="E12" s="17">
        <v>2172</v>
      </c>
      <c r="F12" s="6">
        <v>3602</v>
      </c>
      <c r="G12" s="6">
        <v>3905</v>
      </c>
      <c r="H12" s="6">
        <v>4320</v>
      </c>
      <c r="I12" s="17">
        <v>2104</v>
      </c>
      <c r="J12" s="4">
        <f t="shared" si="0"/>
        <v>0.59057437407952873</v>
      </c>
    </row>
    <row r="13" spans="1:11" ht="17.25" x14ac:dyDescent="0.25">
      <c r="A13" s="71"/>
      <c r="B13" s="1" t="s">
        <v>10</v>
      </c>
      <c r="C13" s="17">
        <f>110+14+15</f>
        <v>139</v>
      </c>
      <c r="D13" s="17">
        <f>115+11+21</f>
        <v>147</v>
      </c>
      <c r="E13" s="17">
        <f>125+17+9</f>
        <v>151</v>
      </c>
      <c r="F13" s="17">
        <f>127+7</f>
        <v>134</v>
      </c>
      <c r="G13" s="17">
        <f>142+13</f>
        <v>155</v>
      </c>
      <c r="H13" s="17">
        <f>151+10</f>
        <v>161</v>
      </c>
      <c r="I13" s="17">
        <v>76</v>
      </c>
      <c r="J13" s="4">
        <f>((H13-C13)/C13)</f>
        <v>0.15827338129496402</v>
      </c>
    </row>
    <row r="14" spans="1:11" x14ac:dyDescent="0.25">
      <c r="A14" s="71"/>
      <c r="B14" s="22" t="s">
        <v>7</v>
      </c>
      <c r="C14" s="17">
        <v>14</v>
      </c>
      <c r="D14" s="17">
        <v>11</v>
      </c>
      <c r="E14" s="17">
        <v>17</v>
      </c>
      <c r="F14" s="17">
        <v>8</v>
      </c>
      <c r="G14" s="17">
        <v>11</v>
      </c>
      <c r="H14" s="17">
        <v>12</v>
      </c>
      <c r="I14" s="17">
        <v>8</v>
      </c>
      <c r="J14" s="4">
        <f t="shared" ref="J14:J16" si="1">((H14-C14)/C14)</f>
        <v>-0.14285714285714285</v>
      </c>
    </row>
    <row r="15" spans="1:11" x14ac:dyDescent="0.25">
      <c r="A15" s="71"/>
      <c r="B15" s="22" t="s">
        <v>8</v>
      </c>
      <c r="C15" s="17">
        <v>110</v>
      </c>
      <c r="D15" s="17">
        <v>115</v>
      </c>
      <c r="E15" s="17">
        <v>125</v>
      </c>
      <c r="F15" s="17">
        <v>119</v>
      </c>
      <c r="G15" s="17">
        <v>131</v>
      </c>
      <c r="H15" s="17">
        <v>139</v>
      </c>
      <c r="I15" s="17">
        <v>64</v>
      </c>
      <c r="J15" s="4">
        <f t="shared" si="1"/>
        <v>0.26363636363636361</v>
      </c>
    </row>
    <row r="16" spans="1:11" x14ac:dyDescent="0.25">
      <c r="A16" s="71"/>
      <c r="B16" s="1" t="s">
        <v>9</v>
      </c>
      <c r="C16" s="17">
        <v>15</v>
      </c>
      <c r="D16" s="17">
        <v>21</v>
      </c>
      <c r="E16" s="17">
        <v>9</v>
      </c>
      <c r="F16" s="17">
        <v>7</v>
      </c>
      <c r="G16" s="17">
        <v>13</v>
      </c>
      <c r="H16" s="17">
        <v>10</v>
      </c>
      <c r="I16" s="17">
        <v>4</v>
      </c>
      <c r="J16" s="4">
        <f t="shared" si="1"/>
        <v>-0.33333333333333331</v>
      </c>
    </row>
    <row r="17" spans="1:11" ht="17.25" x14ac:dyDescent="0.25">
      <c r="A17" s="71"/>
      <c r="B17" s="15" t="s">
        <v>11</v>
      </c>
      <c r="C17" s="17">
        <v>4526</v>
      </c>
      <c r="D17" s="17">
        <v>4152</v>
      </c>
      <c r="E17" s="6">
        <v>4815</v>
      </c>
      <c r="F17" s="6">
        <f>1233+1259+1423+1193</f>
        <v>5108</v>
      </c>
      <c r="G17" s="6">
        <v>5790</v>
      </c>
      <c r="H17" s="6">
        <v>5602</v>
      </c>
      <c r="I17" s="6">
        <v>2169</v>
      </c>
      <c r="J17" s="4">
        <f>((H17-C17)/C17)</f>
        <v>0.23773751657092354</v>
      </c>
    </row>
    <row r="18" spans="1:11" ht="17.25" x14ac:dyDescent="0.25">
      <c r="A18" s="71"/>
      <c r="B18" s="1" t="s">
        <v>12</v>
      </c>
      <c r="C18" s="24">
        <v>99190</v>
      </c>
      <c r="D18" s="24">
        <v>95000</v>
      </c>
      <c r="E18" s="25">
        <v>100000</v>
      </c>
      <c r="F18" s="24">
        <v>120000</v>
      </c>
      <c r="G18" s="10">
        <v>133688</v>
      </c>
      <c r="H18" s="10">
        <v>156250</v>
      </c>
      <c r="I18" s="25">
        <v>173800</v>
      </c>
      <c r="J18" s="4">
        <f>((H18-C18)/C18)</f>
        <v>0.57525960278253851</v>
      </c>
    </row>
    <row r="19" spans="1:11" ht="18" thickBot="1" x14ac:dyDescent="0.3">
      <c r="A19" s="70"/>
      <c r="B19" s="1" t="s">
        <v>13</v>
      </c>
      <c r="C19" s="24">
        <v>150650</v>
      </c>
      <c r="D19" s="10">
        <v>139125</v>
      </c>
      <c r="E19" s="10">
        <v>139967</v>
      </c>
      <c r="F19" s="10">
        <v>154142</v>
      </c>
      <c r="G19" s="10">
        <v>170583</v>
      </c>
      <c r="H19" s="10">
        <v>184767</v>
      </c>
      <c r="I19" s="10">
        <v>196860</v>
      </c>
      <c r="J19" s="4">
        <f>((H19-C19)/C19)</f>
        <v>0.22646531695984068</v>
      </c>
    </row>
    <row r="21" spans="1:11" ht="17.25" x14ac:dyDescent="0.25">
      <c r="A21" s="71" t="s">
        <v>14</v>
      </c>
      <c r="B21" s="1" t="s">
        <v>51</v>
      </c>
      <c r="C21" s="10">
        <v>39378</v>
      </c>
      <c r="D21" s="10">
        <v>41384</v>
      </c>
      <c r="E21" s="10">
        <v>41934</v>
      </c>
      <c r="F21" s="10">
        <v>42825</v>
      </c>
      <c r="G21" s="10">
        <v>42722</v>
      </c>
      <c r="H21" s="21" t="s">
        <v>16</v>
      </c>
      <c r="I21" s="10"/>
      <c r="J21" s="4">
        <f>((G21-C21)/C21)</f>
        <v>8.4920513992584698E-2</v>
      </c>
      <c r="K21" t="s">
        <v>17</v>
      </c>
    </row>
    <row r="22" spans="1:11" ht="17.25" x14ac:dyDescent="0.25">
      <c r="A22" s="71"/>
      <c r="B22" s="1" t="s">
        <v>52</v>
      </c>
      <c r="C22" s="10">
        <v>44390</v>
      </c>
      <c r="D22" s="10">
        <v>44250</v>
      </c>
      <c r="E22" s="10">
        <v>45006</v>
      </c>
      <c r="F22" s="10">
        <v>46021</v>
      </c>
      <c r="G22" s="10">
        <v>47439</v>
      </c>
      <c r="H22" s="21" t="s">
        <v>16</v>
      </c>
      <c r="I22" s="10"/>
      <c r="J22" s="4">
        <f>((G22-C22)/C22)</f>
        <v>6.8686641135390858E-2</v>
      </c>
      <c r="K22" t="s">
        <v>17</v>
      </c>
    </row>
    <row r="23" spans="1:11" ht="17.25" x14ac:dyDescent="0.25">
      <c r="A23" s="71"/>
      <c r="B23" s="1" t="s">
        <v>18</v>
      </c>
      <c r="C23" s="11">
        <v>0.13800000000000001</v>
      </c>
      <c r="D23" s="11">
        <v>0.126</v>
      </c>
      <c r="E23" s="11">
        <v>0.11</v>
      </c>
      <c r="F23" s="11">
        <v>0.1</v>
      </c>
      <c r="G23" s="11">
        <v>0.08</v>
      </c>
      <c r="H23" s="11">
        <v>6.2E-2</v>
      </c>
      <c r="I23" s="11">
        <v>0.06</v>
      </c>
      <c r="J23" s="4">
        <f>((H23-C23)/C23)</f>
        <v>-0.55072463768115942</v>
      </c>
    </row>
    <row r="24" spans="1:11" ht="17.25" x14ac:dyDescent="0.25">
      <c r="A24" s="71"/>
      <c r="B24" s="1" t="s">
        <v>19</v>
      </c>
      <c r="C24" s="11">
        <v>0.111</v>
      </c>
      <c r="D24" s="11">
        <v>0.1</v>
      </c>
      <c r="E24" s="11">
        <v>8.5000000000000006E-2</v>
      </c>
      <c r="F24" s="11">
        <v>7.2999999999999995E-2</v>
      </c>
      <c r="G24" s="11">
        <v>6.2E-2</v>
      </c>
      <c r="H24" s="11">
        <v>5.3999999999999999E-2</v>
      </c>
      <c r="I24" s="11">
        <v>4.8000000000000001E-2</v>
      </c>
      <c r="J24" s="4">
        <f>((H24-C24)/C24)</f>
        <v>-0.51351351351351349</v>
      </c>
    </row>
    <row r="25" spans="1:11" ht="17.25" x14ac:dyDescent="0.25">
      <c r="A25" s="71"/>
      <c r="B25" s="1" t="s">
        <v>53</v>
      </c>
      <c r="C25" s="10">
        <v>35547</v>
      </c>
      <c r="D25" s="10">
        <v>37427</v>
      </c>
      <c r="E25" s="10">
        <v>37773</v>
      </c>
      <c r="F25" s="10">
        <v>37815</v>
      </c>
      <c r="G25" s="10">
        <v>38282</v>
      </c>
      <c r="H25" s="20" t="s">
        <v>16</v>
      </c>
      <c r="I25" s="5"/>
      <c r="J25" s="4">
        <f>((G25-C25)/C25)</f>
        <v>7.6940388781050445E-2</v>
      </c>
      <c r="K25" t="s">
        <v>17</v>
      </c>
    </row>
    <row r="26" spans="1:11" ht="18" thickBot="1" x14ac:dyDescent="0.3">
      <c r="A26" s="70"/>
      <c r="B26" s="1" t="s">
        <v>54</v>
      </c>
      <c r="C26" s="10">
        <v>42895</v>
      </c>
      <c r="D26" s="10">
        <v>43672</v>
      </c>
      <c r="E26" s="10">
        <v>44580</v>
      </c>
      <c r="F26" s="10">
        <v>45143</v>
      </c>
      <c r="G26" s="10">
        <v>46228</v>
      </c>
      <c r="H26" s="20" t="s">
        <v>16</v>
      </c>
      <c r="I26" s="5"/>
      <c r="J26" s="4">
        <f>((G26-C26)/C26)</f>
        <v>7.7701363795314143E-2</v>
      </c>
      <c r="K26" t="s">
        <v>17</v>
      </c>
    </row>
    <row r="27" spans="1:11" x14ac:dyDescent="0.25">
      <c r="J27" s="4"/>
    </row>
    <row r="28" spans="1:11" ht="18" thickBot="1" x14ac:dyDescent="0.3">
      <c r="A28" s="70" t="s">
        <v>21</v>
      </c>
      <c r="B28" s="1" t="s">
        <v>22</v>
      </c>
      <c r="C28" s="7">
        <v>20844218115</v>
      </c>
      <c r="D28" s="8">
        <v>20051452307</v>
      </c>
      <c r="E28" s="8">
        <v>19877292757</v>
      </c>
      <c r="F28" s="8">
        <v>20805125785</v>
      </c>
      <c r="G28" s="8">
        <v>21344185177</v>
      </c>
      <c r="H28" s="8">
        <v>22173162154</v>
      </c>
      <c r="I28" s="9">
        <v>23838323667</v>
      </c>
      <c r="J28" s="4">
        <f t="shared" si="0"/>
        <v>6.3756003303556866E-2</v>
      </c>
    </row>
    <row r="29" spans="1:11" s="36" customFormat="1" ht="30.75" thickBot="1" x14ac:dyDescent="0.3">
      <c r="A29" s="70"/>
      <c r="B29" s="31" t="s">
        <v>23</v>
      </c>
      <c r="C29" s="32">
        <v>2197724191.6799998</v>
      </c>
      <c r="D29" s="33">
        <v>2261638432.1399999</v>
      </c>
      <c r="E29" s="33">
        <v>2386510033.54</v>
      </c>
      <c r="F29" s="33">
        <v>2516809275.3899999</v>
      </c>
      <c r="G29" s="33">
        <v>2770407517.5799999</v>
      </c>
      <c r="H29" s="33">
        <v>2976142577.75</v>
      </c>
      <c r="I29" s="34" t="s">
        <v>24</v>
      </c>
      <c r="J29" s="35">
        <f t="shared" si="0"/>
        <v>0.35419293695582249</v>
      </c>
    </row>
    <row r="30" spans="1:11" ht="18" thickBot="1" x14ac:dyDescent="0.3">
      <c r="A30" s="70"/>
      <c r="B30" s="1" t="s">
        <v>25</v>
      </c>
      <c r="C30" s="28">
        <v>2039592.52</v>
      </c>
      <c r="D30" s="29">
        <v>2368356.33</v>
      </c>
      <c r="E30" s="29">
        <v>2678874</v>
      </c>
      <c r="F30" s="29">
        <v>2590244.5299999998</v>
      </c>
      <c r="G30" s="29">
        <v>3015198.56</v>
      </c>
      <c r="H30" s="29">
        <v>3400825.12</v>
      </c>
      <c r="I30" s="29">
        <v>2494232.83</v>
      </c>
      <c r="J30" s="4">
        <f>((H30-C30)/C30)</f>
        <v>0.66740419306891752</v>
      </c>
    </row>
    <row r="31" spans="1:11" x14ac:dyDescent="0.25">
      <c r="C31"/>
      <c r="J31" s="4"/>
    </row>
    <row r="32" spans="1:11" ht="17.25" x14ac:dyDescent="0.25">
      <c r="A32" s="71" t="s">
        <v>26</v>
      </c>
      <c r="B32" s="1" t="s">
        <v>27</v>
      </c>
      <c r="C32" s="6">
        <v>277789</v>
      </c>
      <c r="D32" s="6">
        <v>279696</v>
      </c>
      <c r="E32" s="6">
        <v>280355</v>
      </c>
      <c r="F32" s="6">
        <v>281151</v>
      </c>
      <c r="G32" s="6">
        <v>282821</v>
      </c>
      <c r="H32" s="6">
        <v>287749</v>
      </c>
      <c r="I32" s="6"/>
      <c r="J32" s="4">
        <f>((G32-C32)/C32)</f>
        <v>1.8114468175485711E-2</v>
      </c>
    </row>
    <row r="33" spans="1:11" ht="17.25" x14ac:dyDescent="0.25">
      <c r="A33" s="71"/>
      <c r="B33" s="22" t="s">
        <v>28</v>
      </c>
      <c r="C33" s="30">
        <v>165381</v>
      </c>
      <c r="D33" s="17">
        <v>167104</v>
      </c>
      <c r="E33" s="17">
        <v>168935</v>
      </c>
      <c r="F33" s="17">
        <v>170726</v>
      </c>
      <c r="G33" s="17">
        <v>174068</v>
      </c>
      <c r="H33" s="17">
        <v>179413</v>
      </c>
      <c r="I33" s="6"/>
      <c r="J33" s="4">
        <f t="shared" ref="J33:J34" si="2">((H33-C33)/C33)</f>
        <v>8.4846505946874193E-2</v>
      </c>
    </row>
    <row r="34" spans="1:11" ht="17.25" x14ac:dyDescent="0.25">
      <c r="A34" s="71"/>
      <c r="B34" s="22" t="s">
        <v>29</v>
      </c>
      <c r="C34" s="17">
        <v>42052</v>
      </c>
      <c r="D34" s="17">
        <v>42393</v>
      </c>
      <c r="E34" s="17">
        <v>42753</v>
      </c>
      <c r="F34" s="17">
        <v>43121</v>
      </c>
      <c r="G34" s="17">
        <v>43650</v>
      </c>
      <c r="H34" s="17">
        <v>44484</v>
      </c>
      <c r="I34" s="6"/>
      <c r="J34" s="4">
        <f t="shared" si="2"/>
        <v>5.7833158946066776E-2</v>
      </c>
    </row>
    <row r="35" spans="1:11" ht="18" thickBot="1" x14ac:dyDescent="0.3">
      <c r="A35" s="70"/>
      <c r="B35" s="22" t="s">
        <v>30</v>
      </c>
      <c r="C35" s="26">
        <v>41.9</v>
      </c>
      <c r="D35" s="27">
        <v>42.2</v>
      </c>
      <c r="E35" s="27">
        <v>42.5</v>
      </c>
      <c r="F35" s="27">
        <v>42.9</v>
      </c>
      <c r="G35" s="27">
        <v>43.3</v>
      </c>
      <c r="H35" s="26">
        <v>44.8</v>
      </c>
      <c r="I35" s="27"/>
      <c r="J35" s="4">
        <f>((G35-C35)/C35)</f>
        <v>3.3412887828162256E-2</v>
      </c>
      <c r="K35" t="s">
        <v>17</v>
      </c>
    </row>
    <row r="36" spans="1:11" x14ac:dyDescent="0.25">
      <c r="C36" s="16"/>
      <c r="D36" s="16"/>
      <c r="E36" s="16"/>
      <c r="F36" s="16"/>
      <c r="G36" s="19"/>
      <c r="H36" s="19"/>
      <c r="I36" s="18"/>
    </row>
    <row r="37" spans="1:11" x14ac:dyDescent="0.25">
      <c r="A37" s="63" t="s">
        <v>66</v>
      </c>
      <c r="B37" s="43" t="s">
        <v>55</v>
      </c>
      <c r="C37" s="14"/>
      <c r="D37" s="14"/>
      <c r="E37" s="16"/>
      <c r="F37" s="16"/>
      <c r="G37" s="16"/>
      <c r="H37" s="18"/>
    </row>
    <row r="38" spans="1:11" ht="14.45" customHeight="1" x14ac:dyDescent="0.25">
      <c r="B38" s="36"/>
      <c r="C38" s="36"/>
      <c r="D38" s="36"/>
      <c r="E38" s="36"/>
      <c r="F38" s="36"/>
      <c r="G38" s="36"/>
      <c r="H38" s="36"/>
      <c r="I38" s="36"/>
      <c r="J38" s="13"/>
    </row>
    <row r="39" spans="1:11" ht="14.45" customHeight="1" x14ac:dyDescent="0.25">
      <c r="B39" s="36"/>
      <c r="C39" s="36"/>
      <c r="D39" s="36"/>
      <c r="E39" s="36"/>
      <c r="F39" s="36"/>
      <c r="G39" s="36"/>
      <c r="H39" s="36"/>
      <c r="I39" s="36"/>
      <c r="J39" s="13"/>
    </row>
    <row r="40" spans="1:11" x14ac:dyDescent="0.25">
      <c r="B40" s="36"/>
      <c r="C40" s="36"/>
      <c r="D40" s="36"/>
      <c r="E40" s="36"/>
      <c r="F40" s="36"/>
      <c r="G40" s="36"/>
      <c r="H40" s="36"/>
      <c r="I40" s="36"/>
      <c r="J40" s="13"/>
    </row>
    <row r="41" spans="1:11" x14ac:dyDescent="0.25">
      <c r="B41" s="36"/>
      <c r="C41" s="36"/>
      <c r="D41" s="36"/>
      <c r="E41" s="36"/>
      <c r="F41" s="36"/>
      <c r="G41" s="36"/>
      <c r="H41" s="36"/>
      <c r="I41" s="36"/>
      <c r="J41" s="13"/>
    </row>
    <row r="42" spans="1:11" x14ac:dyDescent="0.25">
      <c r="B42" s="36"/>
      <c r="C42" s="36"/>
      <c r="D42" s="36"/>
      <c r="E42" s="36"/>
      <c r="F42" s="36"/>
      <c r="G42" s="36"/>
      <c r="H42" s="36"/>
      <c r="I42" s="36"/>
      <c r="J42" s="13"/>
    </row>
    <row r="43" spans="1:11" x14ac:dyDescent="0.25">
      <c r="B43" s="36"/>
      <c r="C43" s="36"/>
      <c r="D43" s="36"/>
      <c r="E43" s="36"/>
      <c r="F43" s="36"/>
      <c r="G43" s="36"/>
      <c r="H43" s="36"/>
      <c r="I43" s="36"/>
      <c r="J43" s="13"/>
    </row>
    <row r="44" spans="1:11" x14ac:dyDescent="0.25">
      <c r="B44" s="36"/>
      <c r="C44" s="36"/>
      <c r="D44" s="36"/>
      <c r="E44" s="36"/>
      <c r="F44" s="36"/>
      <c r="G44" s="36"/>
      <c r="H44" s="36"/>
      <c r="I44" s="36"/>
      <c r="J44" s="13"/>
    </row>
    <row r="45" spans="1:11" x14ac:dyDescent="0.25">
      <c r="B45" s="36"/>
      <c r="C45" s="36"/>
      <c r="D45" s="36"/>
      <c r="E45" s="36"/>
      <c r="F45" s="36"/>
      <c r="G45" s="36"/>
      <c r="H45" s="36"/>
      <c r="I45" s="36"/>
      <c r="J45" s="13"/>
    </row>
    <row r="46" spans="1:11" x14ac:dyDescent="0.25">
      <c r="B46" s="36"/>
      <c r="C46" s="36"/>
      <c r="D46" s="36"/>
      <c r="E46" s="36"/>
      <c r="F46" s="36"/>
      <c r="G46" s="36"/>
      <c r="H46" s="36"/>
      <c r="I46" s="36"/>
      <c r="J46" s="13"/>
    </row>
    <row r="47" spans="1:11" x14ac:dyDescent="0.25">
      <c r="B47" s="36"/>
      <c r="C47" s="36"/>
      <c r="D47" s="36"/>
      <c r="E47" s="36"/>
      <c r="F47" s="36"/>
      <c r="G47" s="36"/>
      <c r="H47" s="36"/>
      <c r="I47" s="36"/>
      <c r="J47" s="13"/>
    </row>
    <row r="48" spans="1:11" x14ac:dyDescent="0.25">
      <c r="B48" s="36"/>
      <c r="C48" s="36"/>
      <c r="D48" s="36"/>
      <c r="E48" s="36"/>
      <c r="F48" s="36"/>
      <c r="G48" s="36"/>
      <c r="H48" s="36"/>
      <c r="I48" s="36"/>
      <c r="J48" s="13"/>
    </row>
    <row r="49" spans="2:10" x14ac:dyDescent="0.25">
      <c r="B49" s="36"/>
      <c r="C49" s="36"/>
      <c r="D49" s="36"/>
      <c r="E49" s="36"/>
      <c r="F49" s="36"/>
      <c r="G49" s="36"/>
      <c r="H49" s="36"/>
      <c r="I49" s="36"/>
      <c r="J49" s="13"/>
    </row>
    <row r="50" spans="2:10" x14ac:dyDescent="0.25">
      <c r="B50" s="36"/>
      <c r="C50" s="36"/>
      <c r="D50" s="36"/>
      <c r="E50" s="36"/>
      <c r="F50" s="36"/>
      <c r="G50" s="36"/>
      <c r="H50" s="36"/>
      <c r="I50" s="36"/>
      <c r="J50" s="13"/>
    </row>
    <row r="51" spans="2:10" x14ac:dyDescent="0.25">
      <c r="B51" s="36"/>
      <c r="C51" s="36"/>
      <c r="D51" s="36"/>
      <c r="E51" s="36"/>
      <c r="F51" s="36"/>
      <c r="G51" s="36"/>
      <c r="H51" s="36"/>
      <c r="I51" s="36"/>
      <c r="J51" s="13"/>
    </row>
    <row r="52" spans="2:10" x14ac:dyDescent="0.25">
      <c r="B52" s="36"/>
      <c r="C52" s="36"/>
      <c r="D52" s="36"/>
      <c r="E52" s="36"/>
      <c r="F52" s="36"/>
      <c r="G52" s="36"/>
      <c r="H52" s="36"/>
      <c r="I52" s="36"/>
      <c r="J52" s="13"/>
    </row>
    <row r="53" spans="2:10" x14ac:dyDescent="0.25">
      <c r="B53" s="36"/>
      <c r="C53" s="36"/>
      <c r="D53" s="36"/>
      <c r="E53" s="36"/>
      <c r="F53" s="36"/>
      <c r="G53" s="36"/>
      <c r="H53" s="36"/>
      <c r="I53" s="36"/>
      <c r="J53" s="13"/>
    </row>
    <row r="54" spans="2:10" x14ac:dyDescent="0.25">
      <c r="B54" s="36"/>
      <c r="C54" s="36"/>
      <c r="D54" s="36"/>
      <c r="E54" s="36"/>
      <c r="F54" s="36"/>
      <c r="G54" s="36"/>
      <c r="H54" s="36"/>
      <c r="I54" s="36"/>
      <c r="J54" s="13"/>
    </row>
    <row r="55" spans="2:10" x14ac:dyDescent="0.25">
      <c r="B55" s="36"/>
      <c r="C55" s="36"/>
      <c r="D55" s="36"/>
      <c r="E55" s="36"/>
      <c r="F55" s="36"/>
      <c r="G55" s="36"/>
      <c r="H55" s="36"/>
      <c r="I55" s="36"/>
      <c r="J55" s="13"/>
    </row>
    <row r="56" spans="2:10" x14ac:dyDescent="0.25">
      <c r="B56" s="36"/>
      <c r="C56" s="36"/>
      <c r="D56" s="36"/>
      <c r="E56" s="36"/>
      <c r="F56" s="36"/>
      <c r="G56" s="36"/>
      <c r="H56" s="36"/>
      <c r="I56" s="36"/>
      <c r="J56" s="13"/>
    </row>
    <row r="57" spans="2:10" x14ac:dyDescent="0.25">
      <c r="B57" s="36"/>
      <c r="C57" s="36"/>
      <c r="D57" s="36"/>
      <c r="E57" s="36"/>
      <c r="F57" s="36"/>
      <c r="G57" s="36"/>
      <c r="H57" s="36"/>
      <c r="I57" s="36"/>
      <c r="J57" s="13"/>
    </row>
    <row r="58" spans="2:10" x14ac:dyDescent="0.25">
      <c r="B58" s="36"/>
      <c r="C58" s="36"/>
      <c r="D58" s="36"/>
      <c r="E58" s="36"/>
      <c r="F58" s="36"/>
      <c r="G58" s="36"/>
      <c r="H58" s="36"/>
      <c r="I58" s="36"/>
      <c r="J58" s="13"/>
    </row>
    <row r="59" spans="2:10" x14ac:dyDescent="0.25">
      <c r="B59" s="36"/>
      <c r="C59" s="36"/>
      <c r="D59" s="36"/>
      <c r="E59" s="36"/>
      <c r="F59" s="36"/>
      <c r="G59" s="36"/>
      <c r="H59" s="36"/>
      <c r="I59" s="36"/>
      <c r="J59" s="13"/>
    </row>
    <row r="60" spans="2:10" x14ac:dyDescent="0.25">
      <c r="B60" s="36"/>
      <c r="C60" s="36"/>
      <c r="D60" s="36"/>
      <c r="E60" s="36"/>
      <c r="F60" s="36"/>
      <c r="G60" s="36"/>
      <c r="H60" s="36"/>
      <c r="I60" s="36"/>
      <c r="J60" s="13"/>
    </row>
    <row r="61" spans="2:10" x14ac:dyDescent="0.25">
      <c r="B61" s="36"/>
      <c r="C61" s="36"/>
      <c r="D61" s="36"/>
      <c r="E61" s="36"/>
      <c r="F61" s="36"/>
      <c r="G61" s="36"/>
      <c r="H61" s="36"/>
      <c r="I61" s="36"/>
      <c r="J61" s="13"/>
    </row>
    <row r="62" spans="2:10" x14ac:dyDescent="0.25">
      <c r="B62" s="36"/>
      <c r="C62" s="36"/>
      <c r="D62" s="36"/>
      <c r="E62" s="36"/>
      <c r="F62" s="36"/>
      <c r="G62" s="36"/>
      <c r="H62" s="36"/>
      <c r="I62" s="36"/>
      <c r="J62" s="13"/>
    </row>
    <row r="63" spans="2:10" x14ac:dyDescent="0.25">
      <c r="B63" s="36"/>
      <c r="C63" s="36"/>
      <c r="D63" s="36"/>
      <c r="E63" s="36"/>
      <c r="F63" s="36"/>
      <c r="G63" s="36"/>
      <c r="H63" s="36"/>
      <c r="I63" s="36"/>
      <c r="J63" s="13"/>
    </row>
    <row r="64" spans="2:10" x14ac:dyDescent="0.25">
      <c r="B64" s="36"/>
      <c r="C64" s="36"/>
      <c r="D64" s="36"/>
      <c r="E64" s="36"/>
      <c r="F64" s="36"/>
      <c r="G64" s="36"/>
      <c r="H64" s="36"/>
      <c r="I64" s="36"/>
      <c r="J64" s="13"/>
    </row>
    <row r="65" spans="2:10" x14ac:dyDescent="0.25">
      <c r="B65" s="36"/>
      <c r="C65" s="36"/>
      <c r="D65" s="36"/>
      <c r="E65" s="36"/>
      <c r="F65" s="36"/>
      <c r="G65" s="36"/>
      <c r="H65" s="36"/>
      <c r="I65" s="36"/>
      <c r="J65" s="13"/>
    </row>
    <row r="66" spans="2:10" x14ac:dyDescent="0.25">
      <c r="B66" s="36"/>
      <c r="C66" s="36"/>
      <c r="D66" s="36"/>
      <c r="E66" s="36"/>
      <c r="F66" s="36"/>
      <c r="G66" s="36"/>
      <c r="H66" s="36"/>
      <c r="I66" s="36"/>
      <c r="J66" s="13"/>
    </row>
    <row r="67" spans="2:10" x14ac:dyDescent="0.25">
      <c r="B67" s="23"/>
      <c r="C67" s="23"/>
      <c r="D67" s="23"/>
      <c r="E67" s="23"/>
      <c r="F67" s="23"/>
      <c r="G67" s="23"/>
      <c r="H67" s="23"/>
      <c r="I67" s="23"/>
    </row>
    <row r="68" spans="2:10" x14ac:dyDescent="0.25">
      <c r="B68" s="23"/>
      <c r="C68" s="23"/>
      <c r="D68" s="23"/>
      <c r="E68" s="23"/>
      <c r="F68" s="23"/>
      <c r="G68" s="23"/>
      <c r="H68" s="23"/>
      <c r="I68" s="23"/>
    </row>
    <row r="69" spans="2:10" x14ac:dyDescent="0.25">
      <c r="B69" s="23"/>
      <c r="C69" s="23"/>
      <c r="D69" s="23"/>
      <c r="E69" s="23"/>
      <c r="F69" s="23"/>
      <c r="G69" s="23"/>
      <c r="H69" s="23"/>
      <c r="I69" s="23"/>
    </row>
    <row r="70" spans="2:10" x14ac:dyDescent="0.25">
      <c r="B70" s="23"/>
      <c r="C70" s="23"/>
      <c r="D70" s="23"/>
      <c r="E70" s="23"/>
      <c r="F70" s="23"/>
      <c r="G70" s="23"/>
      <c r="H70" s="23"/>
      <c r="I70" s="23"/>
    </row>
    <row r="71" spans="2:10" x14ac:dyDescent="0.25">
      <c r="B71" s="23"/>
      <c r="C71" s="23"/>
      <c r="D71" s="23"/>
      <c r="E71" s="23"/>
      <c r="F71" s="23"/>
      <c r="G71" s="23"/>
      <c r="H71" s="23"/>
      <c r="I71" s="23"/>
    </row>
    <row r="72" spans="2:10" x14ac:dyDescent="0.25">
      <c r="B72" s="23"/>
      <c r="C72" s="23"/>
      <c r="D72" s="23"/>
      <c r="E72" s="23"/>
      <c r="F72" s="23"/>
      <c r="G72" s="23"/>
      <c r="H72" s="23"/>
      <c r="I72" s="23"/>
    </row>
    <row r="73" spans="2:10" x14ac:dyDescent="0.25">
      <c r="B73" s="23"/>
      <c r="C73" s="23"/>
      <c r="D73" s="23"/>
      <c r="E73" s="23"/>
      <c r="F73" s="23"/>
      <c r="G73" s="23"/>
      <c r="H73" s="23"/>
      <c r="I73" s="23"/>
    </row>
    <row r="74" spans="2:10" x14ac:dyDescent="0.25">
      <c r="B74" s="23"/>
      <c r="C74" s="23"/>
      <c r="D74" s="23"/>
      <c r="E74" s="23"/>
      <c r="F74" s="23"/>
      <c r="G74" s="23"/>
      <c r="H74" s="23"/>
      <c r="I74" s="23"/>
    </row>
  </sheetData>
  <mergeCells count="7">
    <mergeCell ref="I1:K5"/>
    <mergeCell ref="A32:A35"/>
    <mergeCell ref="A21:A26"/>
    <mergeCell ref="C1:G2"/>
    <mergeCell ref="C3:G4"/>
    <mergeCell ref="A9:A19"/>
    <mergeCell ref="A28:A30"/>
  </mergeCells>
  <hyperlinks>
    <hyperlink ref="B37" location="Overview!A1" display="Key Economic Indicators_x0009__x0009__x0009__x0009__x0009_Key Economic Indicators_x0009__x0009__x0009__x0009_Click to see Overview and Sources_x0009__x0009__x0009__x0009__x0009__x0009__x0009__x0009__x0009__x0009__x0009__x0009__x0009__x0009__x0009__x0009_"/>
  </hyperlinks>
  <printOptions horizontalCentered="1" gridLines="1"/>
  <pageMargins left="0.25" right="0.25" top="0.5" bottom="0.5" header="0.3" footer="0.3"/>
  <pageSetup scale="63" orientation="landscape" r:id="rId1"/>
  <headerFooter>
    <oddFooter>&amp;L&amp;9&amp;Z&amp;F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Normal="100" workbookViewId="0">
      <selection activeCell="K10" sqref="K10"/>
    </sheetView>
  </sheetViews>
  <sheetFormatPr defaultRowHeight="15" x14ac:dyDescent="0.25"/>
  <cols>
    <col min="1" max="1" width="30.75" customWidth="1"/>
    <col min="2" max="2" width="24.75" customWidth="1"/>
    <col min="3" max="3" width="23.125" customWidth="1"/>
    <col min="4" max="5" width="22.75" customWidth="1"/>
    <col min="6" max="6" width="17.75" customWidth="1"/>
    <col min="7" max="7" width="17.25" customWidth="1"/>
  </cols>
  <sheetData>
    <row r="1" spans="1:15" ht="19.5" x14ac:dyDescent="0.3">
      <c r="A1" s="67" t="s">
        <v>0</v>
      </c>
      <c r="B1" s="67"/>
      <c r="C1" s="67"/>
      <c r="D1" s="44"/>
      <c r="E1" s="67"/>
      <c r="F1" s="67"/>
      <c r="G1" s="67"/>
      <c r="H1" s="39"/>
      <c r="I1" s="39"/>
      <c r="J1" s="39"/>
      <c r="K1" s="39"/>
      <c r="L1" s="39"/>
      <c r="M1" s="39"/>
      <c r="N1" s="39"/>
      <c r="O1" s="39"/>
    </row>
    <row r="2" spans="1:15" x14ac:dyDescent="0.25">
      <c r="A2" s="67"/>
      <c r="B2" s="67"/>
      <c r="C2" s="67"/>
      <c r="D2" s="39"/>
      <c r="E2" s="67"/>
      <c r="F2" s="67"/>
      <c r="G2" s="67"/>
      <c r="H2" s="39"/>
      <c r="I2" s="39"/>
      <c r="J2" s="39"/>
      <c r="K2" s="39"/>
      <c r="L2" s="39"/>
      <c r="M2" s="39"/>
      <c r="N2" s="39"/>
      <c r="O2" s="39"/>
    </row>
    <row r="3" spans="1:15" x14ac:dyDescent="0.25">
      <c r="A3" s="65" t="s">
        <v>1</v>
      </c>
      <c r="B3" s="65"/>
      <c r="C3" s="65"/>
      <c r="D3" s="39"/>
      <c r="E3" s="67"/>
      <c r="F3" s="67"/>
      <c r="G3" s="67"/>
      <c r="H3" s="39"/>
      <c r="I3" s="39"/>
      <c r="J3" s="39"/>
      <c r="K3" s="39"/>
      <c r="L3" s="39"/>
      <c r="M3" s="39"/>
      <c r="N3" s="39"/>
      <c r="O3" s="39"/>
    </row>
    <row r="4" spans="1:15" ht="20.25" thickBot="1" x14ac:dyDescent="0.3">
      <c r="A4" s="75"/>
      <c r="B4" s="75"/>
      <c r="C4" s="75"/>
      <c r="D4" s="45"/>
      <c r="E4" s="67"/>
      <c r="F4" s="67"/>
      <c r="G4" s="67"/>
      <c r="H4" s="39"/>
      <c r="I4" s="39"/>
      <c r="J4" s="39"/>
      <c r="K4" s="39"/>
      <c r="L4" s="39"/>
      <c r="M4" s="39"/>
      <c r="N4" s="39"/>
      <c r="O4" s="39"/>
    </row>
    <row r="5" spans="1:15" ht="20.25" thickTop="1" x14ac:dyDescent="0.3">
      <c r="A5" s="40"/>
      <c r="B5" s="40"/>
      <c r="C5" s="40"/>
      <c r="D5" s="45"/>
      <c r="E5" s="41"/>
      <c r="F5" s="41"/>
      <c r="G5" s="41"/>
      <c r="H5" s="39"/>
      <c r="I5" s="39"/>
      <c r="J5" s="39"/>
      <c r="K5" s="39"/>
      <c r="L5" s="39"/>
      <c r="M5" s="39"/>
      <c r="N5" s="39"/>
      <c r="O5" s="39"/>
    </row>
    <row r="6" spans="1:15" x14ac:dyDescent="0.25">
      <c r="A6" s="69" t="s">
        <v>67</v>
      </c>
      <c r="B6" s="69"/>
      <c r="C6" s="69"/>
      <c r="D6" s="69"/>
      <c r="E6" s="69"/>
      <c r="F6" s="69"/>
      <c r="G6" s="69"/>
      <c r="H6" s="69"/>
      <c r="I6" s="42"/>
      <c r="J6" s="42"/>
      <c r="K6" s="42"/>
      <c r="L6" s="42"/>
      <c r="M6" s="42"/>
      <c r="N6" s="42"/>
      <c r="O6" s="42"/>
    </row>
    <row r="7" spans="1:15" x14ac:dyDescent="0.25">
      <c r="A7" s="69"/>
      <c r="B7" s="69"/>
      <c r="C7" s="69"/>
      <c r="D7" s="69"/>
      <c r="E7" s="69"/>
      <c r="F7" s="69"/>
      <c r="G7" s="69"/>
      <c r="H7" s="69"/>
      <c r="I7" s="42"/>
      <c r="J7" s="42"/>
      <c r="K7" s="42"/>
      <c r="L7" s="42"/>
      <c r="M7" s="42"/>
      <c r="N7" s="42"/>
      <c r="O7" s="42"/>
    </row>
    <row r="8" spans="1:15" x14ac:dyDescent="0.25">
      <c r="A8" s="69"/>
      <c r="B8" s="69"/>
      <c r="C8" s="69"/>
      <c r="D8" s="69"/>
      <c r="E8" s="69"/>
      <c r="F8" s="69"/>
      <c r="G8" s="69"/>
      <c r="H8" s="69"/>
      <c r="I8" s="42"/>
      <c r="J8" s="42"/>
      <c r="K8" s="42"/>
      <c r="L8" s="42"/>
      <c r="M8" s="42"/>
      <c r="N8" s="42"/>
      <c r="O8" s="42"/>
    </row>
    <row r="9" spans="1:15" x14ac:dyDescent="0.25">
      <c r="A9" s="69"/>
      <c r="B9" s="69"/>
      <c r="C9" s="69"/>
      <c r="D9" s="69"/>
      <c r="E9" s="69"/>
      <c r="F9" s="69"/>
      <c r="G9" s="69"/>
      <c r="H9" s="69"/>
      <c r="I9" s="42"/>
      <c r="J9" s="42"/>
      <c r="K9" s="42"/>
      <c r="L9" s="42"/>
      <c r="M9" s="42"/>
      <c r="N9" s="42"/>
      <c r="O9" s="42"/>
    </row>
    <row r="10" spans="1:15" x14ac:dyDescent="0.25">
      <c r="A10" s="69"/>
      <c r="B10" s="69"/>
      <c r="C10" s="69"/>
      <c r="D10" s="69"/>
      <c r="E10" s="69"/>
      <c r="F10" s="69"/>
      <c r="G10" s="69"/>
      <c r="H10" s="69"/>
      <c r="I10" s="42"/>
      <c r="J10" s="42"/>
      <c r="K10" s="42"/>
      <c r="L10" s="42"/>
      <c r="M10" s="42"/>
      <c r="N10" s="42"/>
      <c r="O10" s="42"/>
    </row>
    <row r="11" spans="1:15" x14ac:dyDescent="0.25">
      <c r="A11" s="69"/>
      <c r="B11" s="69"/>
      <c r="C11" s="69"/>
      <c r="D11" s="69"/>
      <c r="E11" s="69"/>
      <c r="F11" s="69"/>
      <c r="G11" s="69"/>
      <c r="H11" s="69"/>
      <c r="I11" s="42"/>
      <c r="J11" s="42"/>
      <c r="K11" s="42"/>
      <c r="L11" s="42"/>
      <c r="M11" s="42"/>
      <c r="N11" s="42"/>
      <c r="O11" s="42"/>
    </row>
    <row r="12" spans="1:15" x14ac:dyDescent="0.25">
      <c r="A12" s="69"/>
      <c r="B12" s="69"/>
      <c r="C12" s="69"/>
      <c r="D12" s="69"/>
      <c r="E12" s="69"/>
      <c r="F12" s="69"/>
      <c r="G12" s="69"/>
      <c r="H12" s="69"/>
      <c r="I12" s="42"/>
      <c r="J12" s="42"/>
      <c r="K12" s="42"/>
      <c r="L12" s="42"/>
      <c r="M12" s="42"/>
      <c r="N12" s="42"/>
      <c r="O12" s="42"/>
    </row>
    <row r="13" spans="1:15" x14ac:dyDescent="0.25">
      <c r="A13" s="69"/>
      <c r="B13" s="69"/>
      <c r="C13" s="69"/>
      <c r="D13" s="69"/>
      <c r="E13" s="69"/>
      <c r="F13" s="69"/>
      <c r="G13" s="69"/>
      <c r="H13" s="69"/>
      <c r="I13" s="42"/>
      <c r="J13" s="42"/>
      <c r="K13" s="42"/>
      <c r="L13" s="42"/>
      <c r="M13" s="42"/>
      <c r="N13" s="42"/>
      <c r="O13" s="42"/>
    </row>
    <row r="14" spans="1:15" x14ac:dyDescent="0.25">
      <c r="A14" s="69"/>
      <c r="B14" s="69"/>
      <c r="C14" s="69"/>
      <c r="D14" s="69"/>
      <c r="E14" s="69"/>
      <c r="F14" s="69"/>
      <c r="G14" s="69"/>
      <c r="H14" s="69"/>
      <c r="I14" s="42"/>
      <c r="J14" s="42"/>
      <c r="K14" s="42"/>
      <c r="L14" s="42"/>
      <c r="M14" s="42"/>
      <c r="N14" s="42"/>
      <c r="O14" s="42"/>
    </row>
    <row r="15" spans="1:15" x14ac:dyDescent="0.25">
      <c r="A15" s="69"/>
      <c r="B15" s="69"/>
      <c r="C15" s="69"/>
      <c r="D15" s="69"/>
      <c r="E15" s="69"/>
      <c r="F15" s="69"/>
      <c r="G15" s="69"/>
      <c r="H15" s="69"/>
      <c r="I15" s="42"/>
      <c r="J15" s="42"/>
      <c r="K15" s="42"/>
      <c r="L15" s="42"/>
      <c r="M15" s="42"/>
      <c r="N15" s="42"/>
      <c r="O15" s="42"/>
    </row>
    <row r="16" spans="1:15" x14ac:dyDescent="0.25">
      <c r="A16" s="69"/>
      <c r="B16" s="69"/>
      <c r="C16" s="69"/>
      <c r="D16" s="69"/>
      <c r="E16" s="69"/>
      <c r="F16" s="69"/>
      <c r="G16" s="69"/>
      <c r="H16" s="69"/>
      <c r="I16" s="42"/>
      <c r="J16" s="42"/>
      <c r="K16" s="42"/>
      <c r="L16" s="42"/>
      <c r="M16" s="42"/>
      <c r="N16" s="42"/>
      <c r="O16" s="42"/>
    </row>
    <row r="17" spans="1:15" x14ac:dyDescent="0.25">
      <c r="A17" s="69"/>
      <c r="B17" s="69"/>
      <c r="C17" s="69"/>
      <c r="D17" s="69"/>
      <c r="E17" s="69"/>
      <c r="F17" s="69"/>
      <c r="G17" s="69"/>
      <c r="H17" s="69"/>
      <c r="I17" s="42"/>
      <c r="J17" s="42"/>
      <c r="K17" s="42"/>
      <c r="L17" s="42"/>
      <c r="M17" s="42"/>
      <c r="N17" s="42"/>
      <c r="O17" s="42"/>
    </row>
    <row r="18" spans="1:15" x14ac:dyDescent="0.25">
      <c r="A18" s="69"/>
      <c r="B18" s="69"/>
      <c r="C18" s="69"/>
      <c r="D18" s="69"/>
      <c r="E18" s="69"/>
      <c r="F18" s="69"/>
      <c r="G18" s="69"/>
      <c r="H18" s="69"/>
      <c r="I18" s="42"/>
      <c r="J18" s="42"/>
      <c r="K18" s="42"/>
      <c r="L18" s="42"/>
      <c r="M18" s="42"/>
      <c r="N18" s="42"/>
      <c r="O18" s="42"/>
    </row>
    <row r="19" spans="1:15" x14ac:dyDescent="0.25">
      <c r="A19" s="69"/>
      <c r="B19" s="69"/>
      <c r="C19" s="69"/>
      <c r="D19" s="69"/>
      <c r="E19" s="69"/>
      <c r="F19" s="69"/>
      <c r="G19" s="69"/>
      <c r="H19" s="69"/>
      <c r="I19" s="42"/>
      <c r="J19" s="42"/>
      <c r="K19" s="42"/>
      <c r="L19" s="42"/>
      <c r="M19" s="42"/>
      <c r="N19" s="42"/>
      <c r="O19" s="42"/>
    </row>
    <row r="20" spans="1:15" x14ac:dyDescent="0.25">
      <c r="A20" s="69"/>
      <c r="B20" s="69"/>
      <c r="C20" s="69"/>
      <c r="D20" s="69"/>
      <c r="E20" s="69"/>
      <c r="F20" s="69"/>
      <c r="G20" s="69"/>
      <c r="H20" s="69"/>
      <c r="I20" s="42"/>
      <c r="J20" s="42"/>
      <c r="K20" s="42"/>
      <c r="L20" s="42"/>
      <c r="M20" s="42"/>
      <c r="N20" s="42"/>
      <c r="O20" s="42"/>
    </row>
    <row r="21" spans="1:15" x14ac:dyDescent="0.25">
      <c r="A21" s="69"/>
      <c r="B21" s="69"/>
      <c r="C21" s="69"/>
      <c r="D21" s="69"/>
      <c r="E21" s="69"/>
      <c r="F21" s="69"/>
      <c r="G21" s="69"/>
      <c r="H21" s="69"/>
      <c r="I21" s="42"/>
      <c r="J21" s="42"/>
      <c r="K21" s="42"/>
      <c r="L21" s="42"/>
      <c r="M21" s="42"/>
      <c r="N21" s="42"/>
      <c r="O21" s="42"/>
    </row>
    <row r="22" spans="1:15" x14ac:dyDescent="0.25">
      <c r="A22" s="69"/>
      <c r="B22" s="69"/>
      <c r="C22" s="69"/>
      <c r="D22" s="69"/>
      <c r="E22" s="69"/>
      <c r="F22" s="69"/>
      <c r="G22" s="69"/>
      <c r="H22" s="69"/>
      <c r="I22" s="42"/>
      <c r="J22" s="42"/>
      <c r="K22" s="42"/>
      <c r="L22" s="42"/>
      <c r="M22" s="42"/>
      <c r="N22" s="42"/>
      <c r="O22" s="42"/>
    </row>
    <row r="23" spans="1:15" x14ac:dyDescent="0.25">
      <c r="A23" s="69"/>
      <c r="B23" s="69"/>
      <c r="C23" s="69"/>
      <c r="D23" s="69"/>
      <c r="E23" s="69"/>
      <c r="F23" s="69"/>
      <c r="G23" s="69"/>
      <c r="H23" s="69"/>
      <c r="I23" s="42"/>
      <c r="J23" s="42"/>
      <c r="K23" s="42"/>
      <c r="L23" s="42"/>
      <c r="M23" s="42"/>
      <c r="N23" s="42"/>
      <c r="O23" s="42"/>
    </row>
    <row r="24" spans="1:15" x14ac:dyDescent="0.25">
      <c r="A24" s="69"/>
      <c r="B24" s="69"/>
      <c r="C24" s="69"/>
      <c r="D24" s="69"/>
      <c r="E24" s="69"/>
      <c r="F24" s="69"/>
      <c r="G24" s="69"/>
      <c r="H24" s="69"/>
      <c r="I24" s="42"/>
      <c r="J24" s="42"/>
      <c r="K24" s="42"/>
      <c r="L24" s="42"/>
      <c r="M24" s="42"/>
      <c r="N24" s="42"/>
      <c r="O24" s="42"/>
    </row>
    <row r="25" spans="1:15" x14ac:dyDescent="0.25">
      <c r="A25" s="69"/>
      <c r="B25" s="69"/>
      <c r="C25" s="69"/>
      <c r="D25" s="69"/>
      <c r="E25" s="69"/>
      <c r="F25" s="69"/>
      <c r="G25" s="69"/>
      <c r="H25" s="69"/>
      <c r="I25" s="42"/>
      <c r="J25" s="42"/>
      <c r="K25" s="42"/>
      <c r="L25" s="42"/>
      <c r="M25" s="42"/>
      <c r="N25" s="42"/>
      <c r="O25" s="42"/>
    </row>
    <row r="26" spans="1:15" x14ac:dyDescent="0.25">
      <c r="A26" s="69"/>
      <c r="B26" s="69"/>
      <c r="C26" s="69"/>
      <c r="D26" s="69"/>
      <c r="E26" s="69"/>
      <c r="F26" s="69"/>
      <c r="G26" s="69"/>
      <c r="H26" s="69"/>
      <c r="I26" s="42"/>
      <c r="J26" s="42"/>
      <c r="K26" s="42"/>
      <c r="L26" s="42"/>
      <c r="M26" s="42"/>
      <c r="N26" s="42"/>
      <c r="O26" s="42"/>
    </row>
    <row r="27" spans="1:15" x14ac:dyDescent="0.25">
      <c r="A27" s="69"/>
      <c r="B27" s="69"/>
      <c r="C27" s="69"/>
      <c r="D27" s="69"/>
      <c r="E27" s="69"/>
      <c r="F27" s="69"/>
      <c r="G27" s="69"/>
      <c r="H27" s="69"/>
      <c r="I27" s="42"/>
      <c r="J27" s="42"/>
      <c r="K27" s="42"/>
      <c r="L27" s="42"/>
      <c r="M27" s="42"/>
      <c r="N27" s="42"/>
      <c r="O27" s="42"/>
    </row>
    <row r="28" spans="1:15" x14ac:dyDescent="0.25">
      <c r="A28" s="69"/>
      <c r="B28" s="69"/>
      <c r="C28" s="69"/>
      <c r="D28" s="69"/>
      <c r="E28" s="69"/>
      <c r="F28" s="69"/>
      <c r="G28" s="69"/>
      <c r="H28" s="69"/>
      <c r="I28" s="42"/>
      <c r="J28" s="42"/>
      <c r="K28" s="42"/>
      <c r="L28" s="42"/>
      <c r="M28" s="42"/>
      <c r="N28" s="42"/>
      <c r="O28" s="42"/>
    </row>
    <row r="29" spans="1:15" x14ac:dyDescent="0.25">
      <c r="A29" s="69"/>
      <c r="B29" s="69"/>
      <c r="C29" s="69"/>
      <c r="D29" s="69"/>
      <c r="E29" s="69"/>
      <c r="F29" s="69"/>
      <c r="G29" s="69"/>
      <c r="H29" s="69"/>
      <c r="I29" s="42"/>
      <c r="J29" s="42"/>
      <c r="K29" s="42"/>
      <c r="L29" s="42"/>
      <c r="M29" s="42"/>
      <c r="N29" s="42"/>
      <c r="O29" s="42"/>
    </row>
    <row r="30" spans="1:15" x14ac:dyDescent="0.25">
      <c r="A30" s="69"/>
      <c r="B30" s="69"/>
      <c r="C30" s="69"/>
      <c r="D30" s="69"/>
      <c r="E30" s="69"/>
      <c r="F30" s="69"/>
      <c r="G30" s="69"/>
      <c r="H30" s="69"/>
      <c r="I30" s="42"/>
      <c r="J30" s="42"/>
      <c r="K30" s="42"/>
      <c r="L30" s="42"/>
      <c r="M30" s="42"/>
      <c r="N30" s="42"/>
      <c r="O30" s="42"/>
    </row>
    <row r="31" spans="1:15" x14ac:dyDescent="0.25">
      <c r="A31" s="69"/>
      <c r="B31" s="69"/>
      <c r="C31" s="69"/>
      <c r="D31" s="69"/>
      <c r="E31" s="69"/>
      <c r="F31" s="69"/>
      <c r="G31" s="69"/>
      <c r="H31" s="69"/>
      <c r="I31" s="42"/>
      <c r="J31" s="42"/>
      <c r="K31" s="42"/>
      <c r="L31" s="42"/>
      <c r="M31" s="42"/>
      <c r="N31" s="42"/>
      <c r="O31" s="42"/>
    </row>
    <row r="32" spans="1:15" x14ac:dyDescent="0.25">
      <c r="A32" s="69"/>
      <c r="B32" s="69"/>
      <c r="C32" s="69"/>
      <c r="D32" s="69"/>
      <c r="E32" s="69"/>
      <c r="F32" s="69"/>
      <c r="G32" s="69"/>
      <c r="H32" s="69"/>
      <c r="I32" s="42"/>
      <c r="J32" s="42"/>
      <c r="K32" s="42"/>
      <c r="L32" s="42"/>
      <c r="M32" s="42"/>
      <c r="N32" s="42"/>
      <c r="O32" s="42"/>
    </row>
    <row r="33" spans="1:15" x14ac:dyDescent="0.25">
      <c r="A33" s="69"/>
      <c r="B33" s="69"/>
      <c r="C33" s="69"/>
      <c r="D33" s="69"/>
      <c r="E33" s="69"/>
      <c r="F33" s="69"/>
      <c r="G33" s="69"/>
      <c r="H33" s="69"/>
      <c r="I33" s="42"/>
      <c r="J33" s="42"/>
      <c r="K33" s="42"/>
      <c r="L33" s="42"/>
      <c r="M33" s="42"/>
      <c r="N33" s="42"/>
      <c r="O33" s="42"/>
    </row>
    <row r="34" spans="1:15" x14ac:dyDescent="0.25">
      <c r="A34" s="69"/>
      <c r="B34" s="69"/>
      <c r="C34" s="69"/>
      <c r="D34" s="69"/>
      <c r="E34" s="69"/>
      <c r="F34" s="69"/>
      <c r="G34" s="69"/>
      <c r="H34" s="69"/>
      <c r="I34" s="42"/>
      <c r="J34" s="42"/>
      <c r="K34" s="42"/>
      <c r="L34" s="42"/>
      <c r="M34" s="42"/>
      <c r="N34" s="42"/>
      <c r="O34" s="42"/>
    </row>
    <row r="35" spans="1:15" x14ac:dyDescent="0.25">
      <c r="A35" s="69"/>
      <c r="B35" s="69"/>
      <c r="C35" s="69"/>
      <c r="D35" s="69"/>
      <c r="E35" s="69"/>
      <c r="F35" s="69"/>
      <c r="G35" s="69"/>
      <c r="H35" s="69"/>
      <c r="I35" s="42"/>
      <c r="J35" s="42"/>
      <c r="K35" s="42"/>
      <c r="L35" s="42"/>
      <c r="M35" s="42"/>
      <c r="N35" s="42"/>
      <c r="O35" s="42"/>
    </row>
    <row r="36" spans="1:15" x14ac:dyDescent="0.25">
      <c r="A36" s="69"/>
      <c r="B36" s="69"/>
      <c r="C36" s="69"/>
      <c r="D36" s="69"/>
      <c r="E36" s="69"/>
      <c r="F36" s="69"/>
      <c r="G36" s="69"/>
      <c r="H36" s="69"/>
      <c r="I36" s="39"/>
      <c r="J36" s="39"/>
      <c r="K36" s="39"/>
      <c r="L36" s="39"/>
      <c r="M36" s="39"/>
      <c r="N36" s="39"/>
      <c r="O36" s="39"/>
    </row>
  </sheetData>
  <mergeCells count="4">
    <mergeCell ref="A6:H36"/>
    <mergeCell ref="A1:C2"/>
    <mergeCell ref="A3:C4"/>
    <mergeCell ref="E1:G4"/>
  </mergeCells>
  <pageMargins left="0.7" right="0.7" top="0.75" bottom="0.75" header="0.3" footer="0.3"/>
  <pageSetup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Saint Lucie County</vt:lpstr>
      <vt:lpstr>MSA</vt:lpstr>
      <vt:lpstr>MSA Overview</vt:lpstr>
      <vt:lpstr>Saint Lucie County Additional</vt:lpstr>
      <vt:lpstr>Overview</vt:lpstr>
      <vt:lpstr>'Saint Lucie County Additional'!Print_Area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Priya Shah</dc:creator>
  <cp:keywords/>
  <dc:description/>
  <cp:lastModifiedBy>Candy Marlow</cp:lastModifiedBy>
  <cp:revision/>
  <cp:lastPrinted>2016-10-12T19:54:01Z</cp:lastPrinted>
  <dcterms:created xsi:type="dcterms:W3CDTF">2016-06-28T13:53:17Z</dcterms:created>
  <dcterms:modified xsi:type="dcterms:W3CDTF">2016-10-20T15:58:39Z</dcterms:modified>
  <cp:category/>
  <cp:contentStatus/>
</cp:coreProperties>
</file>